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1" firstSheet="9" activeTab="12"/>
  </bookViews>
  <sheets>
    <sheet name="A MLEKO IN MLEČNI IZDELKI" sheetId="1" r:id="rId1"/>
    <sheet name="B MESO IN MESNI IZDELKI" sheetId="2" r:id="rId2"/>
    <sheet name="C PERUTNINSKO MESO IN IZDELKI" sheetId="3" r:id="rId3"/>
    <sheet name="D JAJCA" sheetId="4" r:id="rId4"/>
    <sheet name="E SVEŽE SADJE IN ZELENJAVA" sheetId="5" r:id="rId5"/>
    <sheet name="F ZAMRZNJENO S, Z IN R" sheetId="6" r:id="rId6"/>
    <sheet name="G NAPITKI IN VODA" sheetId="7" r:id="rId7"/>
    <sheet name="H SADNI SIRUPI ZA APARAT" sheetId="8" r:id="rId8"/>
    <sheet name="I KRUH, PEKOVSKO PECIVO IN SLAŠ" sheetId="9" r:id="rId9"/>
    <sheet name="J MLEVSKI IZDELKI IN TESTENINE" sheetId="10" r:id="rId10"/>
    <sheet name="K ZAMRZNJENI IZDELKI IZ TESTA" sheetId="11" r:id="rId11"/>
    <sheet name="L OSTALO PREHRAMBENO BLAGO" sheetId="12" r:id="rId12"/>
    <sheet name="M EKOLOŠKO MLEKO IN MLEČNI IZD" sheetId="13" r:id="rId13"/>
  </sheets>
  <definedNames>
    <definedName name="_xlnm.Print_Area" localSheetId="1">'B MESO IN MESNI IZDELKI'!$A$1:$M$102</definedName>
    <definedName name="_xlnm.Print_Area" localSheetId="2">'C PERUTNINSKO MESO IN IZDELKI'!$A$1:$M$78</definedName>
    <definedName name="_xlnm.Print_Area" localSheetId="3">'D JAJCA'!$A$1:$M$58</definedName>
    <definedName name="_xlnm.Print_Area" localSheetId="4">'E SVEŽE SADJE IN ZELENJAVA'!$A$1:$M$162</definedName>
    <definedName name="_xlnm.Print_Area" localSheetId="5">'F ZAMRZNJENO S, Z IN R'!$A$1:$M$84</definedName>
    <definedName name="_xlnm.Print_Area" localSheetId="6">'G NAPITKI IN VODA'!$A$1:$M$86</definedName>
    <definedName name="_xlnm.Print_Area" localSheetId="8">'I KRUH, PEKOVSKO PECIVO IN SLAŠ'!$A$1:$M$133</definedName>
    <definedName name="_xlnm.Print_Area" localSheetId="11">'L OSTALO PREHRAMBENO BLAGO'!$A$1:$M$201</definedName>
    <definedName name="_xlnm.Print_Area" localSheetId="12">'M EKOLOŠKO MLEKO IN MLEČNI IZD'!$A$1:$M$72</definedName>
  </definedNames>
  <calcPr fullCalcOnLoad="1"/>
</workbook>
</file>

<file path=xl/sharedStrings.xml><?xml version="1.0" encoding="utf-8"?>
<sst xmlns="http://schemas.openxmlformats.org/spreadsheetml/2006/main" count="3079" uniqueCount="880">
  <si>
    <t>EKOLOŠKO MLEKO IN MLEČNI IZDELKI</t>
  </si>
  <si>
    <t>KRUH PIRIN, polnozrnati, štruca ali model, brez aditivov, rezan, pakiran, 1 kg</t>
  </si>
  <si>
    <t>KRUH RŽENI, iz ržene moke in pšenične moke, štruca ali model, brez aditivov, rezan, pakiran, 1 kg</t>
  </si>
  <si>
    <t>KRUH AJDOV, iz ajdove in pšenične moke, štruca ali model, brez aditivov, rezan, pakiran, 1 kg</t>
  </si>
  <si>
    <t>KRUH GRAHAM, iz graham pšenične moke, štruca ali model, brez aditivov, rezan, pakiran, 1 kg</t>
  </si>
  <si>
    <t xml:space="preserve">EKOLIŠKI KEFIR, sadni, različni okusi, iz pasteriziranega in nehomogeniziranega mleka, pakiran  po 3 l </t>
  </si>
  <si>
    <t>EKOLOŠKA SKUTA, sveža,tričetrt mastna, pakirana po 1 kg</t>
  </si>
  <si>
    <t>SOK BRESKEV, 100 % sadni delež, v TP 1 l</t>
  </si>
  <si>
    <t>SOK JAGODA, 100 % sadni delež, v TP 1 l</t>
  </si>
  <si>
    <t>SOK MARELICA, 100 % sadni delež, v TP 1 l</t>
  </si>
  <si>
    <t>JOGURT SADNI probiotičen s 0,5 do 3,5 % m.m., z dodatkom sadja ali sadnega pripravka najmanj 10 %, brez umetnih sladil, polnjen v TP ali PS 0,5 l, različni okusi, tekoči</t>
  </si>
  <si>
    <t>VITKI SOM FILE (PANGA), očiščeni, nepoškodovani, fileji brez kosti, globoko zamrznjeni, nepoškodovani, 1. kategorije</t>
  </si>
  <si>
    <t>ŠKARPENA FILE, očiščeni, nepoškodovani file brez kosti, globoko zamrznjeni, nepoškodovani 1. kategorije</t>
  </si>
  <si>
    <t>NAPITKI IN VODA</t>
  </si>
  <si>
    <t>OLJE ZA CVRTJE, 100 % jedilno rafinirano sončnično olje, z dodanim antioksidanti, visoko termično stabilno, v PVC embalaži 1 l</t>
  </si>
  <si>
    <t>KUS KUS, polnozrnati, z vsebnostjo pepela na suho snov največ 0,45 %, kislinska stopnja do 2,5, pakirano 1 kg</t>
  </si>
  <si>
    <t>TESTO ZA LAZANJE, hitro zamrznjeno, pakirano po 1 kg</t>
  </si>
  <si>
    <t>ROGLJIČKI MINI, masleni, hitro zamrznjeno, pakirano po 1 kg</t>
  </si>
  <si>
    <t>ŠTRUČKA, polnozrnata, 30 g</t>
  </si>
  <si>
    <t>ČAJ OTROŠKI, filter vrečke, 50 g</t>
  </si>
  <si>
    <t>Kom</t>
  </si>
  <si>
    <t>KOKOSOVA MOKA, pakirano 500 g</t>
  </si>
  <si>
    <t>NAPOLITANKE, različne, pakirano po 50 g</t>
  </si>
  <si>
    <t>ČAJNO PECIVO, veliko pakiranje, 1000 g</t>
  </si>
  <si>
    <t>GUSTIN, pakiran po 1000 g</t>
  </si>
  <si>
    <t xml:space="preserve">ŽELATINA PRAH, pakiran po 10 g </t>
  </si>
  <si>
    <t>SODA BIKARBONA, pakorano po 20 g</t>
  </si>
  <si>
    <t>LIZALKE OKROGLE, 12 g</t>
  </si>
  <si>
    <t>RDEČA PESA</t>
  </si>
  <si>
    <t>BROKOLI</t>
  </si>
  <si>
    <t xml:space="preserve">FIŽOL beli, tetovec in podobno, v zrnju, pakiran po 1 kg </t>
  </si>
  <si>
    <t>LEČA v zrnju, različna vseh barv in sort</t>
  </si>
  <si>
    <t>SIRUP ZA OSVEŽILNO  PIJAČO za aparat, ribez, 100 % sadni delež, pakirano po 15 - 20 l</t>
  </si>
  <si>
    <t>SIRUP ZA OSVEŽILNO  PIJAČO za aparat, pomaranča, 100 % sadni delež, pakirano po 15 - 20 l</t>
  </si>
  <si>
    <t>ŠAMPINJONI v slanici, rezani ali celi, 850 g</t>
  </si>
  <si>
    <t>ŽITNE KROGLICE OBLITE S ČOKOLADO, Nesquick in podobno, 1000 g</t>
  </si>
  <si>
    <t>TESTO ZA PICE, hitro zamrznjeno, pakirano po 1 kg</t>
  </si>
  <si>
    <t>ŽEMLJA, bela, rezana, 30 g</t>
  </si>
  <si>
    <t>ŽEMLJA, koruzna, rezana, 30 g</t>
  </si>
  <si>
    <t>BOMBETKA, graham, razana, 30 g</t>
  </si>
  <si>
    <t>BOMBETKA, ovsena, rezana, 30 g</t>
  </si>
  <si>
    <t>BOMETKA, koruzna rezan, 30 g</t>
  </si>
  <si>
    <t>PIZZA, šunka in sir, 160 g</t>
  </si>
  <si>
    <t>SOL MORSKA, kuhinjska,  1 kg</t>
  </si>
  <si>
    <t>MAK, mleti, brez primesi, pakirano od 100 do 200 g</t>
  </si>
  <si>
    <t>EKOLOŠKI  JOGURT, navaden, iz pasteriziranega in nehomogeniziranega mleka, z najmanj 3,5 % m.m., pakiran po 150 g</t>
  </si>
  <si>
    <t>EKOLOŠKI  JOGURT, sadni, različni okusi, iz pasteriziranega in nehomogeniziranega mleka, z najmanj 3,5 % m.m., pakiran po 150 g</t>
  </si>
  <si>
    <t xml:space="preserve">EKOLOŠKI JOGURT, sadni različni okusi, iz pasteliziranega in nehomogeniziranega mleka, z najmanj 3,5 m.m., pakiran  PET 3000 g </t>
  </si>
  <si>
    <t xml:space="preserve">EKOLOŠKI JOGURT, navadni, iz pasteliziranega in nehomogeniziranega mleka, z najmanj 3,5 m.m., pakiran  PET 3000 g </t>
  </si>
  <si>
    <t>EKOLOŠKA KISLA SMETANA, pasterizirana, pakirana v lončke po 180 g</t>
  </si>
  <si>
    <t>PASTERIZIRANO MLEKO, polposneto 1,6  % m.m., TP 1/1</t>
  </si>
  <si>
    <t>PASTERIZIRANO MLEKO, polno, nehomogenizirano z najmanj 3,2 % m.m., polnjeno v vedra ali balon, 10 do 15 l</t>
  </si>
  <si>
    <t>JOGURT NAVADNI probiotičen z 0,5 do 3,5 % m.m.,  polnjen v TP ali drugo po 0.5 l</t>
  </si>
  <si>
    <t>JOGURT SADNI čvrsti s 2,6 do 3,5 % m.m., z dodatkom sadja ali sadnega pripravka najmanj 10 %, brez umetnih sladil, polnjen v PS lončke 150 g do 180 g, različni okusi</t>
  </si>
  <si>
    <t>MASCARPONE, sir , 21 % m. m., pakirano po 500 g</t>
  </si>
  <si>
    <t>SIRNI NAMAZ z zelišči-različne vrste, iz svežega sira, z do 20 % m.m., polnjen v PS 140 g</t>
  </si>
  <si>
    <t>SIRUP ZA OSVEŽILNO  PIJAČO za aparat, gozdni sadeži, 100 % sadni delež, pakirano po 15 - 20 l</t>
  </si>
  <si>
    <t>MLADO GOVEJE MESO, RAMSTEK,  brez kosti, 1. kategorije, sveže, brez mastnega tkiva, kosi obdelani</t>
  </si>
  <si>
    <t>BUKOV OSTRIGAR</t>
  </si>
  <si>
    <t>KG</t>
  </si>
  <si>
    <t>INGVER</t>
  </si>
  <si>
    <t>POMELO</t>
  </si>
  <si>
    <t>GRANATNO JABOLKO</t>
  </si>
  <si>
    <t>DROBNJAK</t>
  </si>
  <si>
    <t>BAZILIKA</t>
  </si>
  <si>
    <t>BUČKE MOŠKATNE</t>
  </si>
  <si>
    <t>PALAČINKE, brez nadeva, hitro zamrznjene, pakirane  po 20 kom</t>
  </si>
  <si>
    <t>BUREK, mesni, iz vlečenega testa, hitro zamrznjen, pakiran porcijko po 1</t>
  </si>
  <si>
    <t>BUREK, sirov, iz vlečenega testa, hitro zamrznjen, pakiran porcijsko po 1</t>
  </si>
  <si>
    <t>ŠPAGETI graham, tanjši, 500 g</t>
  </si>
  <si>
    <t>ŠPAGETI, jajčni, tanjši, pakirani po 500 g</t>
  </si>
  <si>
    <t>ZLATE KROGLICE, 200 g</t>
  </si>
  <si>
    <t>MALINE, globoko hitro zamrznjene, celi plodovi, 500 g</t>
  </si>
  <si>
    <t>GOZDNI SADEŽI, globoko hitro zamrznjeni, celi plodovi, 500 g</t>
  </si>
  <si>
    <t>BOROVNICE, globoko hitro zamrznjene, celi plodovi, 500 g</t>
  </si>
  <si>
    <t>JAGODE, globoko hitro zamrznjene, celi plodovi, 500 g</t>
  </si>
  <si>
    <t>OSLIČ FILE, bela riba, globoko zamrznjeni ribji izdelek, fileji brez kosti, panirani, 1. kategorija</t>
  </si>
  <si>
    <t>ŠTRUČKA, mlečna, pecivo s posipom,  100 g</t>
  </si>
  <si>
    <t>ROGLJIČEK, 80 g</t>
  </si>
  <si>
    <t>ŽEMLJA Z ZRNJI, rezana, 30 g</t>
  </si>
  <si>
    <t>ŠTRUČKA S SEMENI, 80 g</t>
  </si>
  <si>
    <t>ŠTRUČKA S SEMENI, 30 g</t>
  </si>
  <si>
    <t>HAMBURGER S POSIPOM, 80 g</t>
  </si>
  <si>
    <t>LEPINJA, 80 g</t>
  </si>
  <si>
    <t>KRUŠNE KOCKE, 1 KG</t>
  </si>
  <si>
    <t>MAFIN, 80 g</t>
  </si>
  <si>
    <t>KRUH S SEMENI, rezan, pakiran, 1 kg</t>
  </si>
  <si>
    <t>ČAJ ŠIPEK, pakiran v filter vrečke ali vezane v verigo, 1000 g (npr. 25 × 40 g)</t>
  </si>
  <si>
    <t>ŽITNA KAVA, za belo kavo iz žit in divka, kot proja in podobno, 250 g</t>
  </si>
  <si>
    <t>BONBONI, žele, različni okusi, pakirano po 1000 g</t>
  </si>
  <si>
    <t>SLADKOR V PRAHU, mleti sladkor, pakiran po 500 g</t>
  </si>
  <si>
    <t xml:space="preserve">ŽELATINA LIST, pakiran po 30 g </t>
  </si>
  <si>
    <t>DODATEK JEDEM NATUR brez dodanih ojačevalcev okusa,arom in barvil,kot vegeta ali podombno 1000 g</t>
  </si>
  <si>
    <t>SEZAM, semena, pakirana po 200 g</t>
  </si>
  <si>
    <t>PONUDNIK:</t>
  </si>
  <si>
    <t>Naziv:</t>
  </si>
  <si>
    <t>Naslov:</t>
  </si>
  <si>
    <t>ID za DDV:</t>
  </si>
  <si>
    <t>matična številka:</t>
  </si>
  <si>
    <t>transakcijski račun: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</si>
  <si>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</si>
  <si>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</si>
  <si>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</si>
  <si>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</si>
  <si>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</si>
  <si>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</si>
  <si>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</si>
  <si>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</si>
  <si>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</si>
  <si>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</si>
  <si>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</si>
  <si>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</si>
  <si>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</si>
  <si>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</si>
  <si>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</si>
  <si>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</si>
  <si>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</si>
  <si>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</si>
  <si>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</si>
  <si>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</si>
  <si>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</si>
  <si>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</si>
  <si>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</si>
  <si>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MLEKO IN MLEČNI IZDELKI</t>
  </si>
  <si>
    <t>A</t>
  </si>
  <si>
    <t>A.1 MLEKO</t>
  </si>
  <si>
    <t>PASTERIZIRANO MLEKO, polno, homogenizirano z najmanj 3,2 % m.m., polnjeno v vedra ali balon, 10 do 15 l</t>
  </si>
  <si>
    <t>PASTERIZIRANO MLEKO, polposneto, homogenizirano do 2,0 % m.m., polnjeno v vedra ali balon, 10 do 15 l</t>
  </si>
  <si>
    <t>STERILIZIRANO MLEKO, polno,homogenizirano z najmanj 3,2 % m.m., polnjeno v TP 1/1</t>
  </si>
  <si>
    <t>STERILIZIRANO MLEKO, polno,homogenizirano z najmanj 3,2 % m.m., polnjeno v TP 0,2 l s priloženo slamico</t>
  </si>
  <si>
    <t>ČOKOLADNO MLEKO UHT sterilizirano, homogenizirano, od 0,5 do 3,5 % m.m., najmanj 5 % kakavove mase, polnjeno v TP 0,2 l s priloženo slamico</t>
  </si>
  <si>
    <t>JOGURT NAVADNI tekoči z 0,5 do 3,5 % m.m., polnjen v TP ali PS 1,0 l</t>
  </si>
  <si>
    <t>KAŠA PROSENA, pakirano 1 kg</t>
  </si>
  <si>
    <t>KAŠA JEČMENOVA - JEŠPRENJ, pakirano 1 kg</t>
  </si>
  <si>
    <t>JOGURT SADNI tekoči s 0,5 do 3,5 % m.m., z dodatkom sadja ali sadnega pripravka najmanj 10 %, brez umetnih sladil, polnjen v TP ali PS 0,5 l, različni okusi</t>
  </si>
  <si>
    <t>JOGURT SADNI tekoči s 0,5 do 3,5 % m.m., z dodatkom sadja ali sadnega pripravka najmanj 10 %, brez umetnih sladil, polnjen v TP ali PS 1,0 l, različni okusi</t>
  </si>
  <si>
    <t>A.2 FERMENTIRANI MLEČNI IZDELKI IN PUDINGI</t>
  </si>
  <si>
    <t>A.3 SMETANA IN SUROVO MASLO</t>
  </si>
  <si>
    <t>SUROVO MASLO I. kakovosti z najmanj 82 % m.m., 250 g</t>
  </si>
  <si>
    <t>SUROVO MASLO I. kakovosti z najmanj 82 % m.m., 125 g</t>
  </si>
  <si>
    <t>A.4 SKUTA IN NAMAZI</t>
  </si>
  <si>
    <t>SKUTA sveža, nepasirana s 35 % m.m. v suhi snovi, 500 g</t>
  </si>
  <si>
    <t>SKUTA sveža, nepasirana s 35 % m.m. v suhi snovi, 1/1 ali večje pakiranje</t>
  </si>
  <si>
    <t>SKUTA sveža, probiotična, nepasirana s 10 % m.m. v suhi snovi, 1/1 ali večje pakiranje</t>
  </si>
  <si>
    <t>SKUTA sveža, probiotična, nepasirana s 10 % m.m. v suhi snovi, 500 g</t>
  </si>
  <si>
    <t>kg</t>
  </si>
  <si>
    <t>kom</t>
  </si>
  <si>
    <t>SIRNI NAMAZ natur, iz svežega sira, z do 20 % m.m., polnjen v PS 50 g</t>
  </si>
  <si>
    <t>SIRNI NAMAZ natur, iz svežega sira, z do 20 % m.m., polnjen v PS 140 g</t>
  </si>
  <si>
    <t>SIRNI NAMAZ z zelišči, iz svežega sira, z do 20 % m.m., polnjen v PS 50 g</t>
  </si>
  <si>
    <t>SIRNI NAMAZ natur, iz svežega sira, z do 20 % m.m., 2,5 kg</t>
  </si>
  <si>
    <t>SIRNI NAMAZ z zelišči, iz svežega sira, z do 20 % m.m., 2,5 kg</t>
  </si>
  <si>
    <t>A.5 SIRI</t>
  </si>
  <si>
    <t>SIR TRDI, kot ementalec, z najmanj 30 % m. v s.s., brez konzervansov in aditivov, v kosu</t>
  </si>
  <si>
    <t>SVEŽI SIR V SLANICI, za solate, 500 g</t>
  </si>
  <si>
    <t>JOGURT SADNI čvrsti s 0,5 do 1,3 % m.m., z dodatkom sadja ali sadnega pripravka najmanj 10 %, brez umetnih sladil, polnjen v PS lončke 150 g, različni okusi</t>
  </si>
  <si>
    <t>SUROVO MASLO porcijsko, I. kakovosti z najmanj 82 % m.m., 15 g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</si>
  <si>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</si>
  <si>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</si>
  <si>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</si>
  <si>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</si>
  <si>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</si>
  <si>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</si>
  <si>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</si>
  <si>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</si>
  <si>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</si>
  <si>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</si>
  <si>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</si>
  <si>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</si>
  <si>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</si>
  <si>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</si>
  <si>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</si>
  <si>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</si>
  <si>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</si>
  <si>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</si>
  <si>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</si>
  <si>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</si>
  <si>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</si>
  <si>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</si>
  <si>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</si>
  <si>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</si>
  <si>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</si>
  <si>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</si>
  <si>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</si>
  <si>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</si>
  <si>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</si>
  <si>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</si>
  <si>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</si>
  <si>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</si>
  <si>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</si>
  <si>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</si>
  <si>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</si>
  <si>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</si>
  <si>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</si>
  <si>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</si>
  <si>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</rPr>
      <t>Priročnik z merili kakovosti za živila v vzgojno - izobraževalnih ustanovah</t>
    </r>
    <r>
      <rPr>
        <sz val="11"/>
        <color indexed="8"/>
        <rFont val="Calibri"/>
        <family val="2"/>
      </rPr>
      <t>, Ministrstvo za zdravje, 2008</t>
    </r>
  </si>
  <si>
    <t>Kraj, datum: ___________________________________________</t>
  </si>
  <si>
    <t>Žig</t>
  </si>
  <si>
    <t>Podpis odgovorne osebe ponudnika: _________________________________</t>
  </si>
  <si>
    <t>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</si>
  <si>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</si>
  <si>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</si>
  <si>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</si>
  <si>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</si>
  <si>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</si>
  <si>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</si>
  <si>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</si>
  <si>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</si>
  <si>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</si>
  <si>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</si>
  <si>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</si>
  <si>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</si>
  <si>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</si>
  <si>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</si>
  <si>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</si>
  <si>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</si>
  <si>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</si>
  <si>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</si>
  <si>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</si>
  <si>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</si>
  <si>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</si>
  <si>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</si>
  <si>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</si>
  <si>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</si>
  <si>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</si>
  <si>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</si>
  <si>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</si>
  <si>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</si>
  <si>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</si>
  <si>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</si>
  <si>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</si>
  <si>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</si>
  <si>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</si>
  <si>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</si>
  <si>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</si>
  <si>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</si>
  <si>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</si>
  <si>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</si>
  <si>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</si>
  <si>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</si>
  <si>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</si>
  <si>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</si>
  <si>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</si>
  <si>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STERILIZIRANO MLEKO, polposneto,homogenizirano z najmanj 1,5 % m.m., TP 1/1</t>
  </si>
  <si>
    <t>JOGURT NAVADNI probiotičen z 0,5 do 3,5 % m.m., polnjen v lonček 150g</t>
  </si>
  <si>
    <t>B</t>
  </si>
  <si>
    <t>MESO IN MESNI IZDELKI</t>
  </si>
  <si>
    <t>MESNATE KOSTI za juho, sveže</t>
  </si>
  <si>
    <t>MLADO GOVEJE MESO, PLJUČNA PEČENKA, b.k., sveže, 1. kategorije, kosi obdelani</t>
  </si>
  <si>
    <t>TELEČJE MESO, STEGNO, b.k., sveže, 1. kategorije, brez mastnega tkiva, kosi obdelani</t>
  </si>
  <si>
    <t>TELEČJE MESO, PLEČE, b.k., sveže, 2. kategorije, brez mastnega tkiva, kosi obdelani</t>
  </si>
  <si>
    <t>B.1 JUNČJE (GOVEJE) MESO IN TELEČJE MESO</t>
  </si>
  <si>
    <t>B.2 SVINJSKO MESO</t>
  </si>
  <si>
    <t>SVINJSKO MESO, STEGNO, b.k., sveže, 1. kategorije, brez mastnega tkiva, kosi obdelani</t>
  </si>
  <si>
    <t>SVINJSKO MESO, FILE, b.k., sveže, 1. kategorije, brez mastnega tkiva, kosi obdelani</t>
  </si>
  <si>
    <t>SVINJSKO MESO, KARE, sveže, 1. kategorije, brez mastnega tkiva, v kosu ali narezani na 1 cm debeline</t>
  </si>
  <si>
    <t>B.3 MESNI IZDELKI</t>
  </si>
  <si>
    <t>HRENOVKE, barjene mesnine, iz svinjskega in govejega mesa, 50 do 60 g na kos</t>
  </si>
  <si>
    <t>HRENOVKE, barjene mesnine, telečje, 50 do 60 g na kos</t>
  </si>
  <si>
    <t>PEČENICE, brez dodanih konzervansov, sveže, 50 do 60 g na kos</t>
  </si>
  <si>
    <t>SALAMA POLSUHA, narezana na rezine</t>
  </si>
  <si>
    <t>ŠUNKARICA, poltrajna klobasa, v kosu ali narezana na rezine</t>
  </si>
  <si>
    <t>Po potrebi bo naročnik zahteval tudi mletje mesa ali rezanje na kocke 2×2 cm. Cena mletega mesa ali rezanega na kocke mora biti enaka vrsti mesa v kosu.</t>
  </si>
  <si>
    <t>C</t>
  </si>
  <si>
    <t>PERUTNINSKO MESO IN IZDELKI</t>
  </si>
  <si>
    <t>C.1 SVEŽE PIŠČANČJE IN PURANJE MESO</t>
  </si>
  <si>
    <t>C.2 PERUTNINSKI MESNI IZDELKI</t>
  </si>
  <si>
    <t>D</t>
  </si>
  <si>
    <t>OSLIČ FILE, bela riba, globoko zamrznjeni ribji izdelek, fileji brez kosti, 1. kategorija</t>
  </si>
  <si>
    <t>LOSOS FILE, očiščeni, nepoškodovani, globoko zamrznjeni fileji, brez kosti, 1. kategorije</t>
  </si>
  <si>
    <t>TUNA V OLJČNEM OLJU, kosi tune (najmanj 65 %) v oljčnem olju, brez konzervansov, 1500 do 2000 g</t>
  </si>
  <si>
    <t>TUNA V OLJČNEM OLJU, kosi tune (najmanj 65 %) v oljčnem olju, brez konzervansov, 80 do 120 g</t>
  </si>
  <si>
    <t>E</t>
  </si>
  <si>
    <t>JAJCA</t>
  </si>
  <si>
    <t>JAJCA, sveža, A razreda, velikosti L (od 63 do 72 g), čista in nepoškodovana, talne reje, pakirana v kartonske škatle</t>
  </si>
  <si>
    <t>OLJE KORUZNIH KALČKOV, 100 %, visoka termična in oksidacijska stabilnost, v PVC embalaži 1 l</t>
  </si>
  <si>
    <t>OLJE EKSTRA SONČNIČNO OLJE, 100 % (GEA ali enakovredno), v temni steklenici 1 l</t>
  </si>
  <si>
    <t>OLJE EKSTRA RASTLINSKO, 95 % rafinirano sončnično olje z visoko vsebnostjo oleinske kisline, v temni steklenici po 1 l</t>
  </si>
  <si>
    <t>OLJE EKSTRA DEVIŠKO OLJČNO OLJE, hladno stiskano iz oliv, v temni steklenici 0,75 do 1 l</t>
  </si>
  <si>
    <t>H</t>
  </si>
  <si>
    <t>SVEŽE SADJE IN ZELENJAVA</t>
  </si>
  <si>
    <t>BLITVA</t>
  </si>
  <si>
    <t>BRSTIČNI OHROVT</t>
  </si>
  <si>
    <t>BUČKE</t>
  </si>
  <si>
    <t>CVETAČA</t>
  </si>
  <si>
    <t>ČEBULA</t>
  </si>
  <si>
    <t>ČEBULA MLADA</t>
  </si>
  <si>
    <t>ČESEN</t>
  </si>
  <si>
    <t>JAJČEVCI</t>
  </si>
  <si>
    <t>KALČKI ALFA</t>
  </si>
  <si>
    <t>KITAJSKO ZELJE</t>
  </si>
  <si>
    <t>KOLERABA RUMENA</t>
  </si>
  <si>
    <t>KORENJE RDEČE</t>
  </si>
  <si>
    <t>KOROMAČ (SLADKI JANEŽ)</t>
  </si>
  <si>
    <t>KROMPIR</t>
  </si>
  <si>
    <t>KROMPIR MLADI</t>
  </si>
  <si>
    <t>KUMARE</t>
  </si>
  <si>
    <t>MOTOVILEC</t>
  </si>
  <si>
    <t>OHROVT</t>
  </si>
  <si>
    <t>PAPRIKA ZELENA</t>
  </si>
  <si>
    <t>PAPRIKA RUMENA, babura in druge sorte</t>
  </si>
  <si>
    <t>PARADIŽNIK</t>
  </si>
  <si>
    <t>PARADIŽNIK OKRASNI</t>
  </si>
  <si>
    <t>PETERŠILJ LIST</t>
  </si>
  <si>
    <t>PETERŠILJ KOREN</t>
  </si>
  <si>
    <t>POR</t>
  </si>
  <si>
    <t>RADIČ RDEČI</t>
  </si>
  <si>
    <t>RADIČ ZELENI</t>
  </si>
  <si>
    <t>RUKOLA</t>
  </si>
  <si>
    <t>ZELENA koren</t>
  </si>
  <si>
    <t>ZELJE sveže, glave</t>
  </si>
  <si>
    <t>ANANAS</t>
  </si>
  <si>
    <t>AVOKADO</t>
  </si>
  <si>
    <t>BANANE</t>
  </si>
  <si>
    <t>BOROVNICE ameriške</t>
  </si>
  <si>
    <t>BRESKVE, vseh sort</t>
  </si>
  <si>
    <t>ČEŠNJE, s peclji, vseh sort</t>
  </si>
  <si>
    <t>KLEMENTINE, vseh sort, brez pešk</t>
  </si>
  <si>
    <t>LIMONE, vseh sort</t>
  </si>
  <si>
    <t>LIMETE, vseh sort</t>
  </si>
  <si>
    <t>LUBENICE, vseh sort</t>
  </si>
  <si>
    <t>MALINE, vseh sort</t>
  </si>
  <si>
    <t>MANDARINE, vseh sort, brez pešk</t>
  </si>
  <si>
    <t>MARELICE, vseh sort</t>
  </si>
  <si>
    <t>MELONE ali DINJE, vseh sort</t>
  </si>
  <si>
    <t>NASHI, vseh sort</t>
  </si>
  <si>
    <t>NEKTARINE, vseh sort</t>
  </si>
  <si>
    <t>RINGLO, vseh sort</t>
  </si>
  <si>
    <t>SLIVE, vseh sort</t>
  </si>
  <si>
    <t>GRAH v zrnju, svež</t>
  </si>
  <si>
    <t>KISLO ZELJE, naravno fermentirano, s primerno kislino, pakirano v PVC posodah 1 do 5 kg</t>
  </si>
  <si>
    <t>KISLA REPA, naravno fermenitrana, primerne barve in kisline, pakirana v PVC posodah od 1 do 5 kg</t>
  </si>
  <si>
    <t>HRUŠKE, vseh sort, sadeži velikosti 100 do 120 g/kom</t>
  </si>
  <si>
    <t>JABOLKA, vseh sort, sadeži velikosti 100 do 120 g/kom</t>
  </si>
  <si>
    <t>POMARANČE, rumene ali rdeče, vseh sort, sadeži velikosti 80 do 120 g/kom</t>
  </si>
  <si>
    <t>KAKI vanilija, primerno zrel</t>
  </si>
  <si>
    <t xml:space="preserve">Vsa zelenjava in sadje morata biti 1. kakovostnega razreda ali ekstra razreda. Plodovi morajo biti primerno zreli za takojšnje uživanje in primerne velikosti. </t>
  </si>
  <si>
    <t>Vso sadje in zelenjavo je potrebno transportirati v primerni (standardizirani) čisti embalaži, da ne pride do okužb in poškodb.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</si>
  <si>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</si>
  <si>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</si>
  <si>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</si>
  <si>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</si>
  <si>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</si>
  <si>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</si>
  <si>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</si>
  <si>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</si>
  <si>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</si>
  <si>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</si>
  <si>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</si>
  <si>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</si>
  <si>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</si>
  <si>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</si>
  <si>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</si>
  <si>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</si>
  <si>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</si>
  <si>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</si>
  <si>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</si>
  <si>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</si>
  <si>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</si>
  <si>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</si>
  <si>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</si>
  <si>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</si>
  <si>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</si>
  <si>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</si>
  <si>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</si>
  <si>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</si>
  <si>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</si>
  <si>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</si>
  <si>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</si>
  <si>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</si>
  <si>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</si>
  <si>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</si>
  <si>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JAGODE, vseh sort, pakirane od 250 g do 1000 g</t>
  </si>
  <si>
    <t>ROZINE, sultanine in podobne, različnih vrst, pakirano po 100 g do 1000 g</t>
  </si>
  <si>
    <t>OREHI, jedrca, cela, pakirano po 100 g do 1000 g</t>
  </si>
  <si>
    <t>LEŠNIKI, celi, pakirano po 100 g do 1000 g</t>
  </si>
  <si>
    <t>MANDELJNI, celi, pakirano po 100 g do 1000 g</t>
  </si>
  <si>
    <t>I</t>
  </si>
  <si>
    <t>AJVAR, nepekoč, pražen, brez umetnih barvil in konzervansov, polnjen v stekleno embalažo, 680 g</t>
  </si>
  <si>
    <t>FIŽOL beli, zrnje, steriliziran v slanici, 850 g</t>
  </si>
  <si>
    <t>FIŽOL rdeči,zrnje, steriliziran v slanici, 850 g</t>
  </si>
  <si>
    <t>FIŽOL rjavi, zrnje, steriliziran v slanici, 850 g</t>
  </si>
  <si>
    <t>FIŽOL rjavi, zrnje, steriliziran v slanici, 2500 g</t>
  </si>
  <si>
    <t>KORUZA v storžih, sladka, sterilizirana, 400 g</t>
  </si>
  <si>
    <t>KUMARE, kisle, čvrste konzistence, 680 g</t>
  </si>
  <si>
    <t>RDEČA PESA v kisu, čvrste konzistence in primerne kislosti, tanko rezana na rezine, 680 g</t>
  </si>
  <si>
    <t>PAPRIKA pečena, rdeča, 680 g</t>
  </si>
  <si>
    <t>PARADIŽNIKOV KONCENTRAT, mezga sladka, 28 do 39 % suhe snovi, brez dodanega sladkorja in konzervansov, tuba 180 g</t>
  </si>
  <si>
    <t>PARADIŽNIKOVI PELATI, koščki, sladki, brez konzervansov, 1000 g do 2500 g</t>
  </si>
  <si>
    <t>ČEBULICA, mlada, srebrnjak v slanici, 360 g</t>
  </si>
  <si>
    <t>KOMPOT jagodni, manj sladek, celi plodovi, neto teža plodov mora biti nad 50 %, 680 g</t>
  </si>
  <si>
    <t>KOMPOT višnja, manj sladek, izkoščičeni, neto teža plodov nad 50 %, 680 g</t>
  </si>
  <si>
    <t>KOMPOT breskev, manj sladek, polovičke, neto teža plodov nad 50 %, 680 g</t>
  </si>
  <si>
    <t>KOMPOT breskev, manj sladek, polovičke, neto teža plodov nad 50 %, 2500 g</t>
  </si>
  <si>
    <t>KOMPOT marelica, manj sladek, polovičke, neto teža plodov nad 50 %, 2500 g</t>
  </si>
  <si>
    <t>KOMPOT ananas, koščki, manj sladek, 2500 g</t>
  </si>
  <si>
    <t>BROKOLI, cvet, globoko hitro zamrznjen, 2500 g</t>
  </si>
  <si>
    <t>CVETAČA, cvet, globoko hitro zamrznjena, 2500 g</t>
  </si>
  <si>
    <t>KORENJE kocke, globoko hitro zamrznjene, 2500 g</t>
  </si>
  <si>
    <t>KORENJE baby, globoko hitro zamrznjen, 2500 g</t>
  </si>
  <si>
    <t>KORENJE IN GRAH, mešanica, globoko zamrznjena, 2500 g</t>
  </si>
  <si>
    <t>GRAH v zrnju, globoko hitro zamrznjen, 2500 g</t>
  </si>
  <si>
    <t>ZELENJAVA za francosko solata, mešana zelenjava, narezana na kocke, 2500 g</t>
  </si>
  <si>
    <t>ZELENJAVA za priloge, 4 vrste zelenjave, 2500 g</t>
  </si>
  <si>
    <t>ZELENJAVA za juhe, mešanica 6 vrst zelenjave ali več, 2500 g</t>
  </si>
  <si>
    <t>ŠPINAČA, briketi, hitro globoko zamrznjena, 2500 g</t>
  </si>
  <si>
    <t>POMFRI, enakomerno narezan krompir, globoko zamrznjen, predpripravljen, 2500 g</t>
  </si>
  <si>
    <t>KOMPOT sadna solata, mešano sadje, manj sladek, 680 g</t>
  </si>
  <si>
    <t>J</t>
  </si>
  <si>
    <t>SOK JABOLČNI 100 % sadni delež, v TP 1 l</t>
  </si>
  <si>
    <t>SOK POMARANČA, 100 % sadni delež, v TP 1 l</t>
  </si>
  <si>
    <t>SOK ANANAS, 100 % sadni delež, v TP 1 l</t>
  </si>
  <si>
    <t>SOK JABOLKO, 100 % sadni delež, 0,2 l s slamico</t>
  </si>
  <si>
    <t>SOK POMARANČA, 100 % sadni delež, 0,2 l s slamico</t>
  </si>
  <si>
    <t>NEKTAR JABOLKO, vsaj 50 % sadni delež, 0,2 l s slamico</t>
  </si>
  <si>
    <t>NEKTAR POMARANČA, vsaj 50 % sadni delež, 0,2 l s slamico</t>
  </si>
  <si>
    <t>NEKTAR JAGODA, vsaj 45 % sadni delež, 0,2 l s slamico</t>
  </si>
  <si>
    <t>NEKTAR BRESKEV, vsaj 45 % sadni delež, 0,2 l s slamico</t>
  </si>
  <si>
    <t>K</t>
  </si>
  <si>
    <t>MLEVSKI IZDELKI IN TESTENINE</t>
  </si>
  <si>
    <t>KAŠA AJDOVA, oluščena zrna ajde, 1 kg</t>
  </si>
  <si>
    <t>KUS KUS, iz durum pšeničnega zdroba, z vsebnostjo pepela na suho snov največ 0,45 %, kislinska stopnja do 2,5, pakirano 1 kg</t>
  </si>
  <si>
    <t>MOKA AJDOVA, do 2,5 % pepela v suhi snovi, pakirana 1 kg</t>
  </si>
  <si>
    <t>MOKA PŠENIČNA OSTRA, tip 400, pakirana 1 kg</t>
  </si>
  <si>
    <t>MOKA PŠENIČNA GLADKA, tip 500, pakirana 1 kg</t>
  </si>
  <si>
    <t>MOKA PŠENIČNA GLADKA, tip 850, pakirana 1 kg</t>
  </si>
  <si>
    <t>MOKA PŠENIČNA POLNOZRNATA, tip 1800, pakirana 1 kg</t>
  </si>
  <si>
    <t>MOKA KORUZNA, pakirana 1 kg</t>
  </si>
  <si>
    <t>MOKA RŽENA, tip 1600, pakirana 1 kg</t>
  </si>
  <si>
    <t>ZDROB PŠENIČNI, tip 400, pakiran 1 kg</t>
  </si>
  <si>
    <t>ZDROB KORUZNI, pakiran 1 kg</t>
  </si>
  <si>
    <t>ZDROB KORUZNI INSTANT, pakiran 1 kg</t>
  </si>
  <si>
    <t>KOSMIČI KORUZNI (corn flakes), brez konzervansov, aditivov, umetnih barvil in soli, 1 kg</t>
  </si>
  <si>
    <t>KOSMIČI IZ ŽITARIC IN LEŠNIKOV (čokolešnik in podobno), 1 kg</t>
  </si>
  <si>
    <t>JUŠNA ZAKUHA - rižek, 1 kg</t>
  </si>
  <si>
    <t>JUŠNA ZAKUHA, zvezdice, 1 kg</t>
  </si>
  <si>
    <t>JUŠNA ZAKUHA, rinčice, 1 kg</t>
  </si>
  <si>
    <t>VLIVANCI, jušni, 1 kg</t>
  </si>
  <si>
    <t>JUŠNA ZAKUHA, polnozrnata, 500 g</t>
  </si>
  <si>
    <t>POLŽKI, jajčni, majhni ali srednje velikosti, 1 kg</t>
  </si>
  <si>
    <t>POLŽKI, graham, 500 g</t>
  </si>
  <si>
    <t>PERESNIKI, jajčni, 1 kg</t>
  </si>
  <si>
    <t>KITKE ali SVEDRČKI, jajčni, 1 kg</t>
  </si>
  <si>
    <t>ŠPAGETI, pirini, tanjši, 500 g</t>
  </si>
  <si>
    <t>PERESNIKI, pirini, 500 g</t>
  </si>
  <si>
    <t>MLINCI, 1 kg</t>
  </si>
  <si>
    <t>MLINCI, 5 kg</t>
  </si>
  <si>
    <t>KOSMIČI S KOŠČKI SADJA IN SLADKIM OBLIVOM, 1 kg</t>
  </si>
  <si>
    <t>Vse testenine morajo imeti zelo dobre kuhalne lastnosti in se ne smejo razkuhati pri predpisani termični obdelavi.</t>
  </si>
  <si>
    <t>ZAMRZNJENI IZDELKI IZ TESTA</t>
  </si>
  <si>
    <t>CMOKI Z JAGODNIM NADEVOM, iz krompirjevega testa z nadevom, hitro zamrznjeni, pakirani 1 do 2 kg</t>
  </si>
  <si>
    <t>CMOKI Z MARELIČNIM NADEVOM, iz krompirjevega testa z nadevom, hitro zamrznjeni, pakirani 1 do 2 kg</t>
  </si>
  <si>
    <t>CMOKI Z BOROVNIČEVIM NADEVOM, iz krompirjevega testa z nadevom, hitro zamrznjeni, pakirani 1 do 2 kg</t>
  </si>
  <si>
    <t>CMOKI S SLIVOVIM NADEVOM, iz krompirjevega testa z nadevom, hitro zamrznjeni, pakirani 1 do 2 kg</t>
  </si>
  <si>
    <t>CMOKI ZDROBOVI, kot priloga, hitro zamrznjeni, pakirani 1 do 2 kg</t>
  </si>
  <si>
    <t>ŠTRUKLJI SKUTINI, slani, iz vlečenega testa, hitro zamrznjeni, pakirani 1 do 2 kg</t>
  </si>
  <si>
    <t>PALAČINKE, s čokoladnim nadevom, hitro zamrznjene</t>
  </si>
  <si>
    <t>ŠTRUKLJI AJDOVI Z OREHI, iz kvašenega testa, hitro zamrznjeni, pakirani 1 do 2 kg</t>
  </si>
  <si>
    <t>ŽEPEK MINI, marelični, iz kvašeno listnatega testa, hitro zamrznjen, pakiran po 1 kg</t>
  </si>
  <si>
    <t>ŽEPEK MINI, čokoladni, iz kvašeno listnatega testa, hitro zamrznjen, pakiran po 1 kg</t>
  </si>
  <si>
    <t>TESTO LISTNATO, pakirano 500 g</t>
  </si>
  <si>
    <t>KANELONI, šunka sir, hitro zamrznjeni, pakirani 1 do 2 kg</t>
  </si>
  <si>
    <t>KANELONI, sirovi, hitro zamrznjeni, pakirani 1 do 2 kg</t>
  </si>
  <si>
    <t>KANELONI, mesni, hitro zamrznjeni, pakirani 1 do 2 kg</t>
  </si>
  <si>
    <t>KRUH, PEKOVSKO PECIVO IN SLAŠČICE</t>
  </si>
  <si>
    <t>KRUH BELI PŠENIČNI, štruca ali model, rezana, pakirana, iz pšenične bele moke, brez aditivov, 1 kg</t>
  </si>
  <si>
    <t>KRUH BELI, francoz, štruca, rezana, pakirana, 500 g</t>
  </si>
  <si>
    <t>KRUH POLBELI PŠENIČNI, štruca ali model, rezan, pakiran, brez aditivov, 1 kg</t>
  </si>
  <si>
    <t>KRUH ČRNI PŠENIČNI, štruca ali model, iz pšenične moke tip 1100, rezan, pakiran, brez aditivov, 1 kg</t>
  </si>
  <si>
    <t>KRUH KORUZNI, štruca ali model, iz pšenične moke in vsaj 30 % koruzne moke ali zdroba, brez aditivov, rezan, pakiran, 1 kg</t>
  </si>
  <si>
    <t>KRUH POLNOZRNATI, štruca ali model, iz črne pšenične moke, otrobov, kosmičev in semen, brez aditivov, rezan, pakiran, 1 kg</t>
  </si>
  <si>
    <t>ŽEMLJA, bela, rezana, 80 g</t>
  </si>
  <si>
    <t>ŽEMLJA, bela, rezana, 100 g</t>
  </si>
  <si>
    <t>ŽEMLJA, graham, rezana, 60 g</t>
  </si>
  <si>
    <t>ŽEMLJA, graham, rezana, 80 g</t>
  </si>
  <si>
    <t>ŽEMLJA, koruzna, rezana, 60 g</t>
  </si>
  <si>
    <t>ŽEMLJA, koruzna, rezana, 80 g</t>
  </si>
  <si>
    <t>BOMBETKA, bela, rezana, 80 g</t>
  </si>
  <si>
    <t>BOMBETKA, graham, rezana, 80 g</t>
  </si>
  <si>
    <t>BOMBETKA, ovsena, rezana, 60 g</t>
  </si>
  <si>
    <t>BOMBETKA, ovsena, rezana, 80 g</t>
  </si>
  <si>
    <t>BOMBETKA, ovsena, rezana, 100 g</t>
  </si>
  <si>
    <t>BOMBETKA, koruzna, rezana, 80 g</t>
  </si>
  <si>
    <t>ŠTRUČKA, polnozrnata, 80 g</t>
  </si>
  <si>
    <t>MAKOVKA, štručka s posipom, 80 g</t>
  </si>
  <si>
    <t>SIROVA ŠTRUČKA, 80 g</t>
  </si>
  <si>
    <t>ŠTRUČKA S SIROM IN ŠUNKO, 100 g</t>
  </si>
  <si>
    <t>PLETENKA s sezamom, 60 g</t>
  </si>
  <si>
    <t>PLETENKA s sezamom, 80 g</t>
  </si>
  <si>
    <t>KAJZERICA, rezana, 60 g</t>
  </si>
  <si>
    <t>KAJZERICA, rezana, 80 g</t>
  </si>
  <si>
    <t>KROF, z marelično marmelado, 80 g</t>
  </si>
  <si>
    <t>KROF, z marelično marmelado, 100 g</t>
  </si>
  <si>
    <t>ROGLJIČEK z marmelado, 100 g</t>
  </si>
  <si>
    <t>ROGLJIČEK z orehovim nadevom, 80 g</t>
  </si>
  <si>
    <t>ROGLJIČEK z orehovim nadevom, 100 g</t>
  </si>
  <si>
    <t>BUHTELJ z marmelado, 80 g</t>
  </si>
  <si>
    <t>DROBTINE BELE, pakirane 1 kg</t>
  </si>
  <si>
    <t>93.</t>
  </si>
  <si>
    <t>94.</t>
  </si>
  <si>
    <t>96.</t>
  </si>
  <si>
    <t>98.</t>
  </si>
  <si>
    <t>99.</t>
  </si>
  <si>
    <t>100.</t>
  </si>
  <si>
    <t>101.</t>
  </si>
  <si>
    <t>102.</t>
  </si>
  <si>
    <t>OSTALO PREHRAMBENO BLAGO</t>
  </si>
  <si>
    <t>ČAJ BRESKEV, pakiran v filter vrečke ali vezane v verigo, 1000 g (npr. 25 × 40 g)</t>
  </si>
  <si>
    <t>ČAJ GOZDNI SADEŽI, pakiran v filter vrečke ali vezane v verigo, 1000 g (npr. 25 × 40 g)</t>
  </si>
  <si>
    <t>ČAJ JAGODA VANILIJA, pakiran v filter vrečke ali vezane v verigo, 1000 g (npr. 25 × 40 g)</t>
  </si>
  <si>
    <t>ČAJ PLANINSKI, pakiran v filter vrečke ali vezane v verigo, 1000 g (npr. 25 × 40 g)</t>
  </si>
  <si>
    <t>ČAJ JAGODA VANILIJA, filter vrečke, 50 g</t>
  </si>
  <si>
    <t>ČAJ META, pakiran v filter vrečke in vezane v verigo, 1000 g (npr. 25 × 40 g)</t>
  </si>
  <si>
    <t>KAVA s kofeinom, zmleta, pakirana (npr. barcaffe), 100 g</t>
  </si>
  <si>
    <t>KAVA s kofeinom, zmleta, pakirana (npr. barcaffe), 250 g</t>
  </si>
  <si>
    <t>SLADKOR, kristalni beli, pakiran po 1 kg</t>
  </si>
  <si>
    <t>SLADKOR V KOCKAH, pakiran po 1 kg</t>
  </si>
  <si>
    <t>ČOKOLADA V PRAHU, mleta, 1000 g</t>
  </si>
  <si>
    <t>ČOKOLADNE JAJČKE, zavite v folijo in pakirane, 15 g /kom, 1000 g</t>
  </si>
  <si>
    <t>KIS, jabolčni, vsaj 5 % ocetne kisline, 1 l</t>
  </si>
  <si>
    <t>KIS, balzamični, svetli ali temni, 1 l</t>
  </si>
  <si>
    <t>GORČICA, v kozarcu 650 g</t>
  </si>
  <si>
    <t>KEČAP, blagi, brez konzervansov, 500 g</t>
  </si>
  <si>
    <t>RIŽ, dolgozrnati, za priloge, oluščeni in poliran, enakovreden Zlato polje, 1 kg</t>
  </si>
  <si>
    <t>RIŽ, okroglozrnati, za mlečne jedi, oluščeni in poliran, enakovreden Zlato polje, 1 kg</t>
  </si>
  <si>
    <t>RIŽ, rjavi, basmati, 500 g do 1 kg</t>
  </si>
  <si>
    <t>RIŽ, divji, 500 g do 1 kg</t>
  </si>
  <si>
    <t>KVAS, sveži, pakiran v kocke po 42 g</t>
  </si>
  <si>
    <t>PRAŠEK ZA PUDING, pakiran po 1000 g (različni okusi, čokolada, vanilija, jagoda…)</t>
  </si>
  <si>
    <t>BUČNA SEMENA, pakirana po 100 g</t>
  </si>
  <si>
    <t>MARMELADA, različni okusi, pakirano porcijsko po 20 g</t>
  </si>
  <si>
    <t>PAPRIKA, MLETA, sladka, pakirana po 100 g</t>
  </si>
  <si>
    <t>KUMINA, mleta, pakirana po 100 g</t>
  </si>
  <si>
    <t>LOVOR, celi, pakiran po 100 g</t>
  </si>
  <si>
    <t>MUŠKATNI OREŠČEK, mleti, pakiran po 100 g</t>
  </si>
  <si>
    <t>TIMIJAN, drobljen, pakiran po 100 g</t>
  </si>
  <si>
    <t>MEŠANICA SUŠENE ZELENJAVE (peteršilj, korenček, zelena…) pakirano po 1000 g</t>
  </si>
  <si>
    <t>SLADOLED NA PALČKI, mlečni, vanilija ali čokolada, z manjšo vsebnostjo sladkorja, oblit s čokolado, 60 do 70 ml</t>
  </si>
  <si>
    <t>SLADOLED KORNET, mlečni, okus vanilije ali čokolade, posut z lešniki, 120 ml</t>
  </si>
  <si>
    <t>SLADOLED V LONČKU, mlečni, okus vanilija ali čokolada, 120 ml</t>
  </si>
  <si>
    <t>EKOLOŠKO MLEKO, polno, pasterizirano, nehomogenizirano, z najmanj 3,5 % m.m., brez konzervansov in aditivov, polnjeno po 10 l</t>
  </si>
  <si>
    <t>EKOLOŠKO MLEKO, polno, pasterizirano, nehomogenizirano, z najmanj 3,5 % m.m., brez konzervansov in aditivov, 1 l</t>
  </si>
  <si>
    <t>EKOLOŠKI SIR, sveži, z dodanimi zelišči, pakiran po 250 g do 1 kg</t>
  </si>
  <si>
    <t>EKOLOŠKI KEFIR, navadni, iz pasteriziranega in nehomogeniziranega mleka, pakiran po 150 g, s priloženo slamico</t>
  </si>
  <si>
    <t>EKOLOŠKI KEFIR, sadni, različni okusi, iz pasteriziranega in nehomogeniziranega mleka, pakiran po 150 g, s priloženo slamico</t>
  </si>
  <si>
    <t>EKOLOŠKO KISLO MLEKO, iz pasteriziranega in nehomogeniziranega mleka, pakirano po 150 g</t>
  </si>
  <si>
    <t>EKOLOŠKO SUROVO MASLO, 1. kakovosti, polnjeno po 250 g do 1 kg</t>
  </si>
  <si>
    <t>Ekološki izdelki morajo biti označeni v skladu s pridobljenim certifikatom o ekološkem poreklu.</t>
  </si>
  <si>
    <t>PIŠČANČJI FILE, brez kosti in brez kože, sveže</t>
  </si>
  <si>
    <t>PIŠČANČJI KOSI, prsi s kostjo, brez kože, sveže, 300 do 400 g/kos</t>
  </si>
  <si>
    <t>PURANJI FILE, brez kosti in kože, v kosu, sveže, 1400 do 2500 g /kos</t>
  </si>
  <si>
    <t>PIŠČANČJE POLPETE, sveže meso, 80 g/kos</t>
  </si>
  <si>
    <t>PURANJA PLESKAVICA, sveže meso, 120 g/kos</t>
  </si>
  <si>
    <t>PIŠČANČJI ZREZKI, panirani oblikovani kosi iz piščančjega mesa, zamrznjeno, 80 do 100 g/kos</t>
  </si>
  <si>
    <t>PIŠČANČJE PRSI V OVITKU, konzervirano piščančje meso v kosih, 500 do 800 g/kos</t>
  </si>
  <si>
    <t>PIŠČANČJE PRSI V OVITKU, konzervirano piščančje meso v kosih, narezek, 1000 g</t>
  </si>
  <si>
    <t>PURANJA ŠUNKA V OVITKU, konzervirano puranje meso v kosih, 500 do 800 g/kos</t>
  </si>
  <si>
    <t>PURANJA ŠUNKA V OVITKU, konzervirano puranje meso v kosih, narezek, 1000 g</t>
  </si>
  <si>
    <t>PIŠČANČJA MINI HRENOVKA, barjena klobasa iz piščančjega mesa, sveže, rinfuza, 30 g/kos</t>
  </si>
  <si>
    <t>PIŠČANČJA SUHA SALAMA, sušen izdelek, 500 do 800 g/kos</t>
  </si>
  <si>
    <t>PIŠČANČJA JETRNA PAŠTETA, kuhana klobasa iz piščančjega mesa in jeter, 30 do 50 g/kos</t>
  </si>
  <si>
    <t>Naziv: OŠ Gustava Šiliha Laporje</t>
  </si>
  <si>
    <t>Naslov: Laporje 31, 2318 Laporje</t>
  </si>
  <si>
    <t>ID za DDV:  36415006</t>
  </si>
  <si>
    <t>JOGURT NAVADNI, tekoči z 0,5 do 3,5 % m.m., polnjen v PS,  0,5 l</t>
  </si>
  <si>
    <t>TALJENI SIR, za mazanje, brez konzervansov, pakiran v škatle po 140 g</t>
  </si>
  <si>
    <t>na naslov Laporje 31, 2318 Laporje, od 7.00 do 14.30</t>
  </si>
  <si>
    <t>Zaželena so jajca slovenskega porekla z ustreznim veterinarskim spričevalom.</t>
  </si>
  <si>
    <t>OLJE KONOPLJINO, v temni steklenici, po 0.25 l</t>
  </si>
  <si>
    <t>BELUŠI</t>
  </si>
  <si>
    <t>KALČKI SOJINI</t>
  </si>
  <si>
    <t>KIVI, vseh sort, primerno zrel</t>
  </si>
  <si>
    <t>PISTACIJE, pakirano od 200 g do 1000 g</t>
  </si>
  <si>
    <t>Meri se neto teža, brez embalaže.</t>
  </si>
  <si>
    <t>KOMPOT sadna solata, mešano sadje, manj sladek, 3000 g</t>
  </si>
  <si>
    <t>MLADO GOVEJE MESO, PLEČE, b.k., sveže, 2. kategorije, brez mastnega tkiva, kosi obdelani</t>
  </si>
  <si>
    <t xml:space="preserve">FIŽOL pisan, v zrnju, pakiran 1 kg </t>
  </si>
  <si>
    <t>LEDENI ČAJ, breskev, manj sladkan, 0,2 l, s slamico</t>
  </si>
  <si>
    <t>VODA, mineralna, brez CO2, v pet plastenki 0,5 l</t>
  </si>
  <si>
    <t>VODA, mineralna, brez CO2, v pet plastenki 1,5 l</t>
  </si>
  <si>
    <t>VODA, mineralna, z CO2, v pet plastenki 1,5 l</t>
  </si>
  <si>
    <t>ZAMRZNJENO SADJE, ZELENJAVA IN RIBE</t>
  </si>
  <si>
    <t>KOSMIČI OVSENI, brez konzervansov, aditivov, umetnih barvil in soli, 500 g</t>
  </si>
  <si>
    <t>JOGURT SADNI probiotičen s 0,5 do 3,5 % m.m., z dodatkom sadja ali sadnega pripravka najmanj 10 %, brez umetnih sladil, polnjen v TP ali PS, od 150 do 180 g. različni okusi</t>
  </si>
  <si>
    <t xml:space="preserve">JOGURT s smetano, sadni, s 0,5 do 3,5 % m.m., brez umetnih sladil, polnjen v PS lončke od 150 g do 180 g,  različni okusi </t>
  </si>
  <si>
    <t>KEFIR NAVADNI, iz kefirnih zrnc, polnjen v lončke 150 g do 180 g s priloženo slamico</t>
  </si>
  <si>
    <t>KEFIR SADNI, iz kefirnih zrnc, različni okusi, polnjen v lončke 150 g do 180 g, s priloženo slamico</t>
  </si>
  <si>
    <t>PUDING BREZ SMETANE, čokolada ali vanilija,150 do 180 g</t>
  </si>
  <si>
    <t>SMETANA ZA KUHANJE, sterilizirana,  z najmanj 10 % m. m., pakirana no 1,0 l</t>
  </si>
  <si>
    <t>SIR POLTRDI, mastni z najmanj 45 % m. v s.s., brez konzervansov in aditivov, narezan na lističe</t>
  </si>
  <si>
    <t>SIR POLTRDI, mastni z najmanj 45 % m. v s.s., brez konzervansov in aditivov, v kosu</t>
  </si>
  <si>
    <t>SIR POLTRDI, mastni z najmanj 45 % m. v s.s.,  brez konzervansov in aditivov, riban, pakirano 2,5 kg</t>
  </si>
  <si>
    <t>SIR POLTRDI, polmastni z najmanj 25 % m. v s.s., brez konzervansov in aditivov, narezan na lističe</t>
  </si>
  <si>
    <t>SIR POLTRDI, polmastni z najmanj 25 % m. v s.s., brez konzervansov in aditivov, v kosu</t>
  </si>
  <si>
    <t>SIR MOZZARELA, v kosu, za solate</t>
  </si>
  <si>
    <t>SIR MOZZARELA, v kroglicah, za solate</t>
  </si>
  <si>
    <t>MLADO GOVEJE MESO, RAMSTEK,  brez kosti, 1. kategorije, sveže, brez mastnega tkiva, kosi obdelani, narezani na zrezke od 6 do 8 dag</t>
  </si>
  <si>
    <t xml:space="preserve">MLADO GOVEJE MESO, PLEČE,  b.k., sveže, 2. kategorije, brez mastnega tkiva, narezano na koce 1x1cm </t>
  </si>
  <si>
    <t>TELEČJE MESO, STEGNO, b.k., sveže, 1. kategorije, brez mastnega tkiva, kosi obdelani, narezani na zrezke od 6 do 8 dag</t>
  </si>
  <si>
    <t xml:space="preserve">TELEČJE MESO, STEGNO, b.k., sveže, 1. kategorije, brez mastnega tkiva, kosi obdelani, narezano na kocke 1x1cm </t>
  </si>
  <si>
    <t>SVINJSKO MESO, PLEČE, b.k., sveže, 2. kategorije, brez mastnega tkiva, narezano na kocke 1x1 cm</t>
  </si>
  <si>
    <t>SVINJSKO MESO, PLEČE, b.k., sveže, 2. kategorije, brez mastnega tkiva, kosi obdelani</t>
  </si>
  <si>
    <t>SVINJSKO MESO, FILE, b.k., sveže, 1. kategorije, brez mastnega tkiva, kosi obdelani, narezani na zrezke od 6 do 8 dag</t>
  </si>
  <si>
    <t>SVINJSKO MESO, REBRA, sveže, 2. kategorije, v kosu</t>
  </si>
  <si>
    <t>MLETO MESO, grobo mleto, mešano 50 % goveje meso in 50 % svinjsko meso, sveže</t>
  </si>
  <si>
    <t>MLETO MESO, fino mleto, mešano 50 % goveje meso in 50 % svinjsko meso, sveže</t>
  </si>
  <si>
    <t>SALAMA SUHA, kot zimska, čajna ali ogrska, v kosu</t>
  </si>
  <si>
    <t>ČEVAPČIČI, presne mesnine, 50 % goveje meso, 50 % svinjsko meso, oblikovani in pripravljeni za peko</t>
  </si>
  <si>
    <t>PLESKAVICE presne mesnine, 50 % goveje meso, 50 % svinjsko meso, oblikovani in pripravljeni za peko, 6-8 dag</t>
  </si>
  <si>
    <t>PRŠUT, sušena mesnina, kot kraški ali lokavski, v kosu</t>
  </si>
  <si>
    <t>PRŠUT, sušena mesnina, kot kraški ali lokavski, narezan na rezine</t>
  </si>
  <si>
    <t>ZAŠINK, kraška, sušena mesnina, v kosu</t>
  </si>
  <si>
    <t xml:space="preserve">ZAŠINK, kraška, sušena mesnina, narezana na rezine </t>
  </si>
  <si>
    <t>PIŠČANEC, sveži, piščančje meso pripravljeno za raženj, 1200 - 1300 g/kos</t>
  </si>
  <si>
    <t>PIŠČANČJI KOSI, bedra, brez kože, sveže, 150 do 200 g/kos</t>
  </si>
  <si>
    <t>PIŠČANČJI KOSI, bedra, s kožo, 150 do 200 g/kos</t>
  </si>
  <si>
    <t>PIŠČANČJI KOSI, krače, s kožo, sveže, 80 do 150 g/kos</t>
  </si>
  <si>
    <t>PIŠČANČJI KOSI, stegna, brez kože, brez kosti, sveže</t>
  </si>
  <si>
    <t>PIŠČANČJA KRILA, sveža, 50 do 100 g/kos</t>
  </si>
  <si>
    <t>PURANJI FILE, zrezki, sveži, 60 do 80 g/kos</t>
  </si>
  <si>
    <t>PIŠČANČJA HRENOVKA BREZ OVOJA, barjena klobasa iz piščančjega mesa, sveže, 60 g/kos</t>
  </si>
  <si>
    <t>SADNI SIRUPI ZA APARAT</t>
  </si>
  <si>
    <t>KROMPIR, očiščen, vakumsko pakiran od 5-10 kg</t>
  </si>
  <si>
    <t>PETERŠILJ, LIST dekorativni</t>
  </si>
  <si>
    <t>ČEBULA, očiščena</t>
  </si>
  <si>
    <t>SOLATA, očiščena, pakirana</t>
  </si>
  <si>
    <t>ZELJE RDEČE, sveže, glave</t>
  </si>
  <si>
    <t>SOLATA, mlada, mix, očiščena, pakirana</t>
  </si>
  <si>
    <t>SMOKVE</t>
  </si>
  <si>
    <t>FIŽOL STROČJI, zeleni, svež</t>
  </si>
  <si>
    <t>FIŽOL STROČJI, rumeni, svež</t>
  </si>
  <si>
    <t>KORUZA zrnje, sladka, sterilizirana, 400 g</t>
  </si>
  <si>
    <t>ČIČERIKA, zrnje, sterilizirana v slanici, 400 g</t>
  </si>
  <si>
    <t>KOMPOT, ananas, koluti, manj sladek, 680 g</t>
  </si>
  <si>
    <t>KOMPOT hruška, polovičke, manj sladek, 2500 g</t>
  </si>
  <si>
    <t>RDEČA PESA v kisu, čvrste konzistence in primerne kislosti, tanko rezana na rezine, 2500 g</t>
  </si>
  <si>
    <t>OLIVE, zelene, brez koščic, 360 g do 540 g</t>
  </si>
  <si>
    <t>OLIVE, črne, brez koščic, 360 g do 540 g</t>
  </si>
  <si>
    <t>VODA, mineralna, z CO2, z magnezijem, v pet plastenki 1,5 l</t>
  </si>
  <si>
    <t>SVALJKI, KORUZNI, hitro zamrznjeni, pakirani 1 do 2 kg</t>
  </si>
  <si>
    <t>SVALJKI, KROMPIRJEVI, brez skute, hitro zamrznjeni, pakirani 1 do 2 kg</t>
  </si>
  <si>
    <t xml:space="preserve">SVALJKI RŽENI, hitro zamrznjeni, pakirani, 1 do 2 kg </t>
  </si>
  <si>
    <t>CMOKI KRUHOVI, hitro zamrznjeni, pakirani 1 do 2 kg</t>
  </si>
  <si>
    <t>ŠTRUKLJI, SKUTINI, sladki, iz vlečenega testa, hitro zamrznjeni, pakirani 1 do 2 kg</t>
  </si>
  <si>
    <t>ŠTRUKLJI Z OREHI, iz kvašenega testa, hitro zamrznjeni, pakirani 1 do 2 kg</t>
  </si>
  <si>
    <t>PALAČINKE, s skutinim nadevom, hitro zamrznjene</t>
  </si>
  <si>
    <t>ROGLJIČEK, FRANCOSKI MINI, polnjen z marmelado, iz kvašeno listnatega testa, hitro zamrznjen, pakiran po 1 kg</t>
  </si>
  <si>
    <t>ROGLJIČEK, ZRNATI, iz kvašeno slistnatega testa, hitro zamrznjeno, pakirano po 1 kg</t>
  </si>
  <si>
    <t>ROGLJIČKI, MINI DVOBARVNI  masleni, hitro zamrznjen, pakiran po 1 kg</t>
  </si>
  <si>
    <t>TESTO, MASLENO hitro zamrznjeno, pakirano po 500 g</t>
  </si>
  <si>
    <t>TESTO VLEČENO, 1 kg</t>
  </si>
  <si>
    <t>ZAVITEK, JABOLČNI, sladki, iz listnatega testa, hitro zamrznjeni, pakirani 1 do 2 kg</t>
  </si>
  <si>
    <t xml:space="preserve"> ZAVITEK, SKUTIN, sladki, iz listnatega testa, hitro zamrznjeni, pakirani 1 do 2 kg</t>
  </si>
  <si>
    <t>ZAVITEK, VIŠNJEV, sladki, iz listnatega testa, hitro zamrznjeni, pakirani 1 do 2 kg</t>
  </si>
  <si>
    <t>BIO PIRINO PECIVO, 80 g</t>
  </si>
  <si>
    <t>Kruh in pekovski izdelki morajo biti brez konzervansov in aditivov, z zmanjšano količino dodane soli.</t>
  </si>
  <si>
    <t>ČAJ LIPA, filter vrečke, 30-40 g</t>
  </si>
  <si>
    <t>ČAJ KAMILICA, filter vrečke, 20-30 g</t>
  </si>
  <si>
    <t>ČAJ META, filter vrečke, 20-30 g</t>
  </si>
  <si>
    <t>ČAJ BOROVNICA, pakiran filter, vrečke ali ali vezane v verigo, 1000g  (25X40g)</t>
  </si>
  <si>
    <t>ČAJ OTROŠKI, pakiran v filter vrečke ali vezane v verigo, 1000 g (npr. 25 × 40 g)</t>
  </si>
  <si>
    <t>ČAJ META, filter vrečke, 30-40 g</t>
  </si>
  <si>
    <t>ČAJ BEZEG, filter vrečke, 30-40 g</t>
  </si>
  <si>
    <t>KAKAV V PRAHU, grenek, 1000 g</t>
  </si>
  <si>
    <t>KAKAV INSTANT, grobo zrnati, kot Benko in podobno, 100 g</t>
  </si>
  <si>
    <t>ČOKOLADA, temna, najmanj 75 % kakava, 100 g</t>
  </si>
  <si>
    <t>ČOKOLADA, MLEČNA, enakovredno Gorenjka ali Milka, 100 g</t>
  </si>
  <si>
    <t>ČOKOLADA, MLEČNA, S CELIMI LEŠNIKI, enakovredno Gorenjka ali Milka, 100 g</t>
  </si>
  <si>
    <t>ČOKOLADA, MLEČNA S CELIMI LEŠNIKI, 200 g</t>
  </si>
  <si>
    <t>SADNA REZINA, jagoda, 30 g</t>
  </si>
  <si>
    <t>SADNA REZINA, marelica, 30 g</t>
  </si>
  <si>
    <t>SADNA REZINA, višnja, 30 g</t>
  </si>
  <si>
    <t>SADNA REZINA, različni okusi z žiti, 30 g</t>
  </si>
  <si>
    <t>KIS, vinski, vsaj 4 % ocetne kisline, 1 l</t>
  </si>
  <si>
    <t>MARMELADA, marelična, najmanj 45 % sadni delež in največ 65 % sladkorja, brez umetnih sladil, 800 g</t>
  </si>
  <si>
    <t>MARMELADA, jagodna, najmanj 40 % sadni delež in največ 65 % sladkorja, brez umetnih sladil, 800 g</t>
  </si>
  <si>
    <t>MARMELADA, šipek, najmanj 45 % sadni delež in največ 65 % sladkorja, brez umetnih sladil, 800 g</t>
  </si>
  <si>
    <t>PAŠTETA KOKOŠJA, enakovredno kot Argeta junior, iz kokošjega mesa in jeter, blago začinjena z naravnimi začimbami, brez konzervansov, brez ojačevalcev okusa, 27 g</t>
  </si>
  <si>
    <t>A.6 SLADOLED NA PALČKI, KORNET ALI V LONČKU</t>
  </si>
  <si>
    <t>ZELENJAVA (brokoli, cvetača, korenje), 2500 g</t>
  </si>
  <si>
    <t>KORUZA, globoko hitro zamrznjena, 2500 g</t>
  </si>
  <si>
    <t>SARDELICE V OLJU, brez konzervansov, 80-120 g</t>
  </si>
  <si>
    <t>PAŠTETA, JETRNA, blago začinjena z naravnimi začimbami, brez ojačevalcev okusa, 27 g</t>
  </si>
  <si>
    <t>BAZILIKA, drobljena, pakirana po 100 g</t>
  </si>
  <si>
    <t>MAJARON, drobljen, pakiran po 100 g</t>
  </si>
  <si>
    <t>ROŽMARIN, drobljen, pakiran po 30-50 g</t>
  </si>
  <si>
    <t>ORIGANO, drobljen, pakiran po 100 g</t>
  </si>
  <si>
    <t>CIMET, palčke, pakiran po 100 g</t>
  </si>
  <si>
    <t>KLINČKI, mleti, pakirani po 30-50 g</t>
  </si>
  <si>
    <t>KLINČKI, celi, pakirani po 30-50 g</t>
  </si>
  <si>
    <t>CIMET, mleti, pakiran po 100 g</t>
  </si>
  <si>
    <t>POPER, mleti, črni, pakiran po 30-50 g</t>
  </si>
  <si>
    <t>PRAŠEK ZA PUDING, VANILIJA, pakiran v vrečke po 20-40 g</t>
  </si>
  <si>
    <t xml:space="preserve">PRAŠEK ZA PUDING, ČOKOLADA, pakiran v vrečke po 20-40 g </t>
  </si>
  <si>
    <t xml:space="preserve">PRAŠEK ZA PUDING, NUGAT ALI LEŠNIK, pakiran v vrečke po 20-40 g </t>
  </si>
  <si>
    <t>PECILNI PRAŠEK, pakiran v vrečke po 10-15 g (lahko tudi 5+1)</t>
  </si>
  <si>
    <t>UTRJEVALEC SMETANE (Kremfix ipd.), pakiran v vrečke po 10-15 g</t>
  </si>
  <si>
    <t>KVAS, suhi, pakiran v vrečke po 7-10 g</t>
  </si>
  <si>
    <t>MAJONEZA, iz jajc, brez umetnih barvil in konzervansov, 630-850 g</t>
  </si>
  <si>
    <t>67.</t>
  </si>
  <si>
    <t>74.</t>
  </si>
  <si>
    <t>87.</t>
  </si>
  <si>
    <t>95.</t>
  </si>
  <si>
    <t>97.</t>
  </si>
  <si>
    <t>103.</t>
  </si>
  <si>
    <t>104.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</si>
  <si>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</si>
  <si>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</si>
  <si>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</si>
  <si>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</si>
  <si>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</si>
  <si>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</si>
  <si>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</si>
  <si>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D.1 SVEŽA KOKOŠJA JAJCA</t>
  </si>
  <si>
    <t>E.5 KISLO ZELJE IN REPA</t>
  </si>
  <si>
    <t>E.4 SUHO SADJE IN OREŠČKI</t>
  </si>
  <si>
    <t>E.3 STROČNICE</t>
  </si>
  <si>
    <t>E.2 SVEŽE SADJE</t>
  </si>
  <si>
    <t>E.1 SVEŽA ZELENJAVA</t>
  </si>
  <si>
    <t>SMETANA ZA STEPANJE, RASTLINSKA, sterilizirana, pakirano po 1,0 l</t>
  </si>
  <si>
    <t>SMETANA, KISLA, z od 20 do 30 % m.m., polnjena v PS lončke 180 g</t>
  </si>
  <si>
    <t>SMETANA, KISLA, z od 20 do 30 % m.m., polnjena v PS lončke 400 g</t>
  </si>
  <si>
    <t>SMETANA ZA STEPANJE, SLADKA, pasterizirana ali sterilizirana, z najmanj 20 % m.m., 1 l</t>
  </si>
  <si>
    <t>SMETANA ZA STEPANJE, SLADKA pasterizirana ali sterilizirana, z najmanj 20 % m.m., 0,5 l</t>
  </si>
  <si>
    <t xml:space="preserve">SMETANA V SPREJU, SLADKA, sterilizirana, 250 g, </t>
  </si>
  <si>
    <t>SIR TRDI, drobno riban s 30 do 35 % m. v s.s. (parmezan in podobni), pakiran v vrečke po 40 g</t>
  </si>
  <si>
    <t xml:space="preserve">JOGURT NAVADNI čvrsti z 3,2 do 3,5 % m.m., polnjen v lonček 150 g </t>
  </si>
  <si>
    <t>Matična številka: 5087643000</t>
  </si>
  <si>
    <t>Transakcijski račun: SI56 013136030680386</t>
  </si>
  <si>
    <t>TOAST ŠUNKA, v kosu</t>
  </si>
  <si>
    <t>TOAST ŠUNKA, rezana na rezine</t>
  </si>
  <si>
    <t>PRŠUT, KUHAN, brez maščobnega tkiva, v kosu</t>
  </si>
  <si>
    <t>PRŠUT, KUHAN, brez maščobnega tkiva, narezan na rezine</t>
  </si>
  <si>
    <t>ŠUNKA, PREKAJENA, prekajeno meso, v kosu</t>
  </si>
  <si>
    <t>SLANINA, HAMBURŠKA, prekajeno meso, v kosu</t>
  </si>
  <si>
    <t>KLOBASA, POSEBNA, barjene mesnine, v kosu ali narezane</t>
  </si>
  <si>
    <t>KLOBASA, PREKAJENA, brez dodanih konzervansov, 60 g na kos</t>
  </si>
  <si>
    <t>HRENOVKE, telečje, mini hrenovke,barjena klobasa iz telečjega mesa, sveže, 30 g/kos (pakiranje minimalno 1 kg)</t>
  </si>
  <si>
    <t>PIŠČANČJA KLOBASA, POSEBNA, barjena klobasa iz piščančjega mesa, v umetnem ovitku, 500 do 800 g/kos, v kosu</t>
  </si>
  <si>
    <t>PIŠČANČJA KLOBASA, POSEBNA, barjena klobasa iz piščančjega mesa, v umetnem ovitku, 500 do 800 g/kos, narezana na rezine</t>
  </si>
  <si>
    <t>PAPRIKA RDEČA, špic paprika in druge sorte</t>
  </si>
  <si>
    <t>REDKEV, ČRNA</t>
  </si>
  <si>
    <t>REDKVICA, RDEČA, pakirana po 250 g ali po 1 kg</t>
  </si>
  <si>
    <t>SOLATA, endivija, različnih sort</t>
  </si>
  <si>
    <t>SOLATA, kristalka, ledenka, mehka in drugih sort</t>
  </si>
  <si>
    <t>ZELJE, sveže, rezano</t>
  </si>
  <si>
    <t>BRUSNICE, SUHE, pakirano po 250 g do 1000 g</t>
  </si>
  <si>
    <t>FIGE, SUHE, celi plodovi, pakirano po 250 g do 1000 g</t>
  </si>
  <si>
    <t>HRUŠKE, SUHE, narezane na rezine, z lupino, pakirano po 250 g do 1000 g</t>
  </si>
  <si>
    <t>JABOLKA, SUHA, krhlji, z lupino, pakirano po 250 g do 1000 g</t>
  </si>
  <si>
    <t>MARELICE, SUHE, izkoščičene, pakirano po 250 g do 1000 g</t>
  </si>
  <si>
    <t>SADJE, MEŠANO, SUHO, različnih vrst, pakirano po 250 g do 1000 g</t>
  </si>
  <si>
    <t>SLIVE, SUHE, izkoščičene, pakirano po 250 g do 1000 g</t>
  </si>
  <si>
    <t>GRENIVKE, rumene ali rdeče, vseh sort</t>
  </si>
  <si>
    <t>GROZDJE, črno ali rdeče, vseh sort</t>
  </si>
  <si>
    <t>GROZDJE BELO, vseh sort</t>
  </si>
  <si>
    <t>G</t>
  </si>
  <si>
    <t>FIŽOL, STROČJI, zeleni, masleni, hitro globoko zamrznjen, 2500 g</t>
  </si>
  <si>
    <t>FIŽOL, STROČJI, rumeni, hitro globoko zamrznjen, 2500 g</t>
  </si>
  <si>
    <t>POSTRV  FILE, očiščeni, nepoškodovani file brez kosti, globoko zamrznjeni, nepoškodovani 1. kategorije</t>
  </si>
  <si>
    <t>F</t>
  </si>
  <si>
    <t>F. 1 ZAMRZNJENO SADJE</t>
  </si>
  <si>
    <t>F. 2 ZAMRZNJENA ZELENJAVA</t>
  </si>
  <si>
    <t>F.3 RIBE</t>
  </si>
  <si>
    <t>G.1 SADNI SOKOVI</t>
  </si>
  <si>
    <t>G.2 SADNI SIRUPI</t>
  </si>
  <si>
    <t>G.3 SADNE PIJAČE, VODA</t>
  </si>
  <si>
    <t>G.4 SADNE REZINE</t>
  </si>
  <si>
    <t>SADNI SIRUP JABOLKO, 100 %, iz sadnega koncentrata, brez dodanega sladkorja, od 1 do 6 l</t>
  </si>
  <si>
    <t>SADNI SIRUP MALINA, 100 %, iz sadnega koncentrata, brez dodanega sladkorja, od 1 do 6 l</t>
  </si>
  <si>
    <t>H. SIRUPI ZA OSVEŽILNO PIJAČO ZA APARAT</t>
  </si>
  <si>
    <t xml:space="preserve">Ponudnik mora zagotoviti brezplačno uporabo aparata z najmanj tremi iztočnimi pipami (2 okusa, ena voda), ustrezen servis oziroma vzdrževanje opreme. Rok za odpravo napak je 24 h od obvestila naročnika. Sirupi se morajo mešati v razmerju 7:1 (7 delov vod, 1 del sirupa). </t>
  </si>
  <si>
    <t>Podpis odgovorne osebe ponudnika: ______________________________</t>
  </si>
  <si>
    <t>I.5 DROBTINE</t>
  </si>
  <si>
    <t>I.4 SLAŠČICE</t>
  </si>
  <si>
    <t>I.3 PEKOVSKI IZDELKI</t>
  </si>
  <si>
    <t>I.2 PEKOVSKO PECIVO RAZLIČNIH OBLIK</t>
  </si>
  <si>
    <t>I.1 KRUH</t>
  </si>
  <si>
    <t>KRUH, OVSENI, Z OVSENIMI KOSMIČI, štruca ali model, brez aditivov, rezan, pakiran, 1 kg</t>
  </si>
  <si>
    <t>ŠTRUČKA, mlečna, pecivo, s posipom, 80 g</t>
  </si>
  <si>
    <t>ŠTRUČKA, mlečna, pecivo, brez POSIPA, 80 g</t>
  </si>
  <si>
    <t>KRUH, MLEČNI, model, z dodatkom mleka, brez aditivov, rezan, pakiran, 1 kg</t>
  </si>
  <si>
    <t xml:space="preserve">BIO KRUH, PŠENIČNI, ČRNI, rezan pakiran, </t>
  </si>
  <si>
    <t>BIO KRUH, PIRIN, REZAN, PAKIRAN, 1KG</t>
  </si>
  <si>
    <t>BIO KRUH, OVSEN, rezan, pakiran, 1 kg</t>
  </si>
  <si>
    <t>BIO BOMBETKA, ovsena, 60 g</t>
  </si>
  <si>
    <t>ŠTRUČKA S SIROM IN ŠUNKO, 80 g</t>
  </si>
  <si>
    <t>ŠTRUČKA, HOT DOG, razpolovljena, izdolbena, 80 g</t>
  </si>
  <si>
    <t>ŠTRUČKA, koruzna, s posipom bučnih semen, 100 g</t>
  </si>
  <si>
    <t>ŠTRUČKA, koruzna, s posipom bučnih semen, 80 g</t>
  </si>
  <si>
    <t>ŠTUČKA, SIROVA, 100 G</t>
  </si>
  <si>
    <t>ŽEMLJA, graham, rezana, 30 g</t>
  </si>
  <si>
    <t>ZAVITEK, čokolada ali lešnik, 80 g</t>
  </si>
  <si>
    <t>ROGLJIČEK, polnozrnati, z marmelado, 80 g</t>
  </si>
  <si>
    <t>ROGLJIČEK, polnozrnati, z marmelado, 30 g</t>
  </si>
  <si>
    <t>KEKSI, DOMAČI, sveži, mešanica različnih keksov, pakirani, 1 kg</t>
  </si>
  <si>
    <t>KEKSI, POLNOZRNATI, sveži, iz polnozrnate moke, pakirani, 1 kg</t>
  </si>
  <si>
    <t>POTICA, MAKOVA, sveža, iz kvašenega testa z makovim nadevom, različnih oblik, pakirana, 1 kg</t>
  </si>
  <si>
    <t>POTICA, OREHOVA, sveža, iz kvašenega testa z orehovim nadevom, različnih oblik, pakirana, 1 kg</t>
  </si>
  <si>
    <t>Slaščice morajo biti izdelane brez konzervansov in aditivov, iz klasičnih sestavin kot so jajca, moka, sladkor, mleko, čokolada in drugi.</t>
  </si>
  <si>
    <t xml:space="preserve">J.3 DRUGI IZDELKI </t>
  </si>
  <si>
    <t>J.2 TESTENINE IN ZAKUHE</t>
  </si>
  <si>
    <t>J.1 MLEVSKI IZDELKI</t>
  </si>
  <si>
    <t>KOSMIČI, OVSENI, S SADJEM IN OREŠČKI, mešanica kosmičev, suhega sadja in oreščkov, 1 kg</t>
  </si>
  <si>
    <t>REZANCI, ŠIROKI, špinačni, valjani, 1 kg</t>
  </si>
  <si>
    <t>REZANCI, ŠIROKI, pirini, valjani, 1 kg</t>
  </si>
  <si>
    <t>LAZANJE, PLOŠČE, rinfuza, 0,5 kg</t>
  </si>
  <si>
    <t>K.3 KANELONI</t>
  </si>
  <si>
    <t>K.2 DRUGI IZDELKI IZ TESTA</t>
  </si>
  <si>
    <t>K.1 IZDELKI IZ KROMPIRJEVEGA TESTA</t>
  </si>
  <si>
    <t>POLPETI, ZELENJAVNI, hitro zamrznjeni, pakirani 1 do 2 kg</t>
  </si>
  <si>
    <t>PECIVO, SLANO, hitro zamrznjeno, pakirano po 1 kg</t>
  </si>
  <si>
    <t>L.1 ČAJI, KAKAV IN KAVNI NADOMESTKI</t>
  </si>
  <si>
    <t>L.2 SLADKOR IN ČOKOLADA</t>
  </si>
  <si>
    <t>MED, gozdni, slovenskega izvora, naravni, 900 g</t>
  </si>
  <si>
    <t>MED, cvetlični, slovenskega izvora, naravni, 900 g</t>
  </si>
  <si>
    <t>HREN, brez konzervansov, v kozarcu 650 g</t>
  </si>
  <si>
    <t>NAMAZ, ČOKOLADNI, iz čokolade in mleka, polnjen porcijsko po 20 g</t>
  </si>
  <si>
    <t>NAMAZ, ČOKOLADNI,  iz čokolade in mleka, pakiran po 3000 g</t>
  </si>
  <si>
    <t>PRELIV, ČOKOLADNI, pakiran po 400 g</t>
  </si>
  <si>
    <t>PRELIV, MALININ, brez konzervansov, pakiran po 400 g</t>
  </si>
  <si>
    <t>PRELIV, JAGODNI, brez konzervansov, pakiran pok 400 g</t>
  </si>
  <si>
    <t>OLJE, BUČNO, 100 %, jedilno nerafinirano olje iz bučnih semen,  značilne barve in okusa, v steklenici 0,75 do 1 l</t>
  </si>
  <si>
    <t>L.3 SLADKI NAMAZI</t>
  </si>
  <si>
    <t>L.4 PAŠTETE IN RIBJE KONZERVE</t>
  </si>
  <si>
    <t xml:space="preserve">L.7 KONZERVIRANA ZELENJAVA </t>
  </si>
  <si>
    <t>L.8 KONZERVIRANO SADJE</t>
  </si>
  <si>
    <t>L.9 OSTALA ŽIVILA</t>
  </si>
  <si>
    <t>SLADKOR, RJAVI TRSNI, kristalni, pakiran po 1 kg</t>
  </si>
  <si>
    <t>MRVICE, ČOKOLADNE, pakirano 100 g</t>
  </si>
  <si>
    <t>SLADKOR, VANILIN, pakiran v vrečke po 10 g (lahko tudi 5+1)</t>
  </si>
  <si>
    <t>KEKSI, MASLENI, pakirano po 500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</si>
  <si>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</si>
  <si>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</si>
  <si>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</si>
  <si>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</si>
  <si>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</si>
  <si>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</si>
  <si>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</si>
  <si>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</si>
  <si>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</si>
  <si>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</si>
  <si>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</si>
  <si>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</si>
  <si>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</si>
  <si>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</si>
  <si>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</si>
  <si>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</si>
  <si>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</si>
  <si>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</si>
  <si>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</si>
  <si>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</si>
  <si>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</si>
  <si>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</si>
  <si>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</si>
  <si>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</si>
  <si>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</si>
  <si>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</si>
  <si>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</si>
  <si>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M</t>
  </si>
  <si>
    <t>M.1 EKOLOŠKO MLEKO, SKUTA, NAMAZI</t>
  </si>
  <si>
    <t>M.2 EKOLOŠKI FERMENTIRANI MLEČNI IZDELKI</t>
  </si>
  <si>
    <t>MED, akacijev, slovenskega izvora, naravni, 900 g</t>
  </si>
  <si>
    <t>132.</t>
  </si>
  <si>
    <t>JUŠNA ZAKUHA, brezjajčna, 500g</t>
  </si>
  <si>
    <t>MLINCI, brez jajc, 500 g</t>
  </si>
  <si>
    <t>TESTENINE, brezjajčne, pirine, 500 g</t>
  </si>
  <si>
    <t>MLEKO, RIŽEVO, brez sladkorja, 250 ml</t>
  </si>
  <si>
    <t>MLEKO, KOZJE, 500 g</t>
  </si>
  <si>
    <t>MLEKO, RIŽEVO, brez sladkorja, 1 l</t>
  </si>
  <si>
    <t>ZDROB, PIRIN, 500 g</t>
  </si>
  <si>
    <t>133.</t>
  </si>
  <si>
    <t>134.</t>
  </si>
  <si>
    <t>135.</t>
  </si>
  <si>
    <t>SIRUP ZA OSVEŽILNO  PIJAČO za aparat, jabolko, 100 % sadni delež, pakirano po 15 - 20 l</t>
  </si>
  <si>
    <t xml:space="preserve">METULJČKI, jajčni, kakovost Pečjak, 1kg </t>
  </si>
  <si>
    <t>REZANCI, široki, jajčni, valjani, 1 kg</t>
  </si>
  <si>
    <t>REZANCI, jušni, valjani, iz durum pšeničnega zdroba in jajc, 1 kg</t>
  </si>
  <si>
    <t>KAŠA, ribana, jušna zakuha, 1 kg</t>
  </si>
  <si>
    <t>L.5 OLJA IN DRUGI MAŠČOBNI IZDELKI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</si>
</sst>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2F82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10" applyNumberFormat="0" applyFont="0" applyAlignment="0" applyProtection="0"/>
    <xf numFmtId="0" fontId="0" fillId="24" borderId="11" applyNumberFormat="0" applyFont="0" applyAlignment="0" applyProtection="0"/>
    <xf numFmtId="0" fontId="16" fillId="7" borderId="12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13" applyNumberFormat="0" applyFill="0" applyAlignment="0" applyProtection="0"/>
    <xf numFmtId="0" fontId="38" fillId="31" borderId="14" applyNumberFormat="0" applyAlignment="0" applyProtection="0"/>
    <xf numFmtId="0" fontId="39" fillId="32" borderId="15" applyNumberFormat="0" applyAlignment="0" applyProtection="0"/>
    <xf numFmtId="0" fontId="40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1" fillId="34" borderId="15" applyNumberFormat="0" applyAlignment="0" applyProtection="0"/>
    <xf numFmtId="0" fontId="42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 locked="0"/>
    </xf>
    <xf numFmtId="4" fontId="18" fillId="10" borderId="19" xfId="0" applyNumberFormat="1" applyFont="1" applyFill="1" applyBorder="1" applyAlignment="1" applyProtection="1">
      <alignment horizontal="center" wrapText="1"/>
      <protection/>
    </xf>
    <xf numFmtId="4" fontId="18" fillId="10" borderId="20" xfId="0" applyNumberFormat="1" applyFont="1" applyFill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18" fillId="10" borderId="19" xfId="0" applyFont="1" applyFill="1" applyBorder="1" applyAlignment="1" applyProtection="1">
      <alignment horizontal="center" wrapText="1"/>
      <protection/>
    </xf>
    <xf numFmtId="0" fontId="18" fillId="10" borderId="20" xfId="0" applyFont="1" applyFill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wrapText="1"/>
      <protection/>
    </xf>
    <xf numFmtId="0" fontId="2" fillId="0" borderId="22" xfId="60" applyFont="1" applyBorder="1" applyAlignment="1" applyProtection="1">
      <alignment horizontal="left" wrapText="1"/>
      <protection locked="0"/>
    </xf>
    <xf numFmtId="0" fontId="2" fillId="0" borderId="19" xfId="60" applyFont="1" applyBorder="1" applyAlignment="1" applyProtection="1">
      <alignment horizontal="left" wrapText="1"/>
      <protection locked="0"/>
    </xf>
    <xf numFmtId="0" fontId="2" fillId="0" borderId="22" xfId="60" applyFont="1" applyBorder="1" applyAlignment="1" applyProtection="1">
      <alignment horizontal="left" wrapText="1"/>
      <protection/>
    </xf>
    <xf numFmtId="0" fontId="2" fillId="0" borderId="19" xfId="60" applyFont="1" applyBorder="1" applyAlignment="1" applyProtection="1">
      <alignment horizontal="left" wrapText="1"/>
      <protection/>
    </xf>
    <xf numFmtId="0" fontId="3" fillId="0" borderId="0" xfId="60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left" vertical="center" wrapText="1"/>
      <protection locked="0"/>
    </xf>
    <xf numFmtId="4" fontId="18" fillId="10" borderId="19" xfId="0" applyNumberFormat="1" applyFont="1" applyFill="1" applyBorder="1" applyAlignment="1" applyProtection="1">
      <alignment horizontal="center" vertical="center" wrapText="1"/>
      <protection/>
    </xf>
    <xf numFmtId="4" fontId="18" fillId="1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 wrapText="1"/>
      <protection locked="0"/>
    </xf>
    <xf numFmtId="4" fontId="0" fillId="0" borderId="23" xfId="0" applyNumberFormat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4" fontId="2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1" fillId="2" borderId="24" xfId="0" applyFont="1" applyFill="1" applyBorder="1" applyAlignment="1" applyProtection="1">
      <alignment horizontal="center" vertical="center" wrapText="1"/>
      <protection/>
    </xf>
    <xf numFmtId="0" fontId="21" fillId="2" borderId="25" xfId="0" applyFont="1" applyFill="1" applyBorder="1" applyAlignment="1" applyProtection="1">
      <alignment horizontal="center" vertical="center" wrapText="1"/>
      <protection/>
    </xf>
    <xf numFmtId="0" fontId="21" fillId="23" borderId="25" xfId="0" applyFont="1" applyFill="1" applyBorder="1" applyAlignment="1" applyProtection="1">
      <alignment horizontal="center" vertical="center" wrapText="1"/>
      <protection/>
    </xf>
    <xf numFmtId="0" fontId="21" fillId="3" borderId="25" xfId="0" applyFont="1" applyFill="1" applyBorder="1" applyAlignment="1" applyProtection="1">
      <alignment horizontal="center" vertical="center" wrapText="1"/>
      <protection/>
    </xf>
    <xf numFmtId="0" fontId="21" fillId="15" borderId="25" xfId="0" applyFont="1" applyFill="1" applyBorder="1" applyAlignment="1" applyProtection="1">
      <alignment horizontal="center" vertical="center" wrapText="1"/>
      <protection/>
    </xf>
    <xf numFmtId="0" fontId="26" fillId="2" borderId="26" xfId="0" applyFont="1" applyFill="1" applyBorder="1" applyAlignment="1" applyProtection="1">
      <alignment horizontal="center" wrapText="1"/>
      <protection/>
    </xf>
    <xf numFmtId="0" fontId="26" fillId="2" borderId="21" xfId="0" applyFont="1" applyFill="1" applyBorder="1" applyAlignment="1" applyProtection="1">
      <alignment horizontal="center" wrapText="1"/>
      <protection/>
    </xf>
    <xf numFmtId="0" fontId="26" fillId="23" borderId="21" xfId="0" applyFont="1" applyFill="1" applyBorder="1" applyAlignment="1" applyProtection="1">
      <alignment horizontal="center" wrapText="1"/>
      <protection/>
    </xf>
    <xf numFmtId="0" fontId="26" fillId="3" borderId="21" xfId="0" applyFont="1" applyFill="1" applyBorder="1" applyAlignment="1" applyProtection="1">
      <alignment horizontal="center" wrapText="1"/>
      <protection/>
    </xf>
    <xf numFmtId="0" fontId="26" fillId="15" borderId="21" xfId="0" applyFont="1" applyFill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 wrapText="1"/>
      <protection/>
    </xf>
    <xf numFmtId="4" fontId="0" fillId="8" borderId="26" xfId="0" applyNumberFormat="1" applyFill="1" applyBorder="1" applyAlignment="1" applyProtection="1">
      <alignment horizontal="center" vertical="center" wrapText="1"/>
      <protection/>
    </xf>
    <xf numFmtId="4" fontId="21" fillId="8" borderId="21" xfId="0" applyNumberFormat="1" applyFont="1" applyFill="1" applyBorder="1" applyAlignment="1" applyProtection="1">
      <alignment horizontal="center" vertical="center" wrapText="1"/>
      <protection/>
    </xf>
    <xf numFmtId="4" fontId="0" fillId="8" borderId="21" xfId="0" applyNumberForma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 applyProtection="1">
      <alignment horizontal="center" vertical="center" wrapText="1"/>
      <protection/>
    </xf>
    <xf numFmtId="164" fontId="0" fillId="0" borderId="21" xfId="0" applyNumberFormat="1" applyBorder="1" applyAlignment="1" applyProtection="1">
      <alignment horizontal="center" vertical="center" wrapText="1"/>
      <protection/>
    </xf>
    <xf numFmtId="4" fontId="0" fillId="3" borderId="21" xfId="0" applyNumberFormat="1" applyFill="1" applyBorder="1" applyAlignment="1" applyProtection="1">
      <alignment horizontal="center" vertical="center" wrapText="1"/>
      <protection/>
    </xf>
    <xf numFmtId="4" fontId="1" fillId="8" borderId="21" xfId="0" applyNumberFormat="1" applyFont="1" applyFill="1" applyBorder="1" applyAlignment="1" applyProtection="1">
      <alignment horizontal="center" vertical="center" wrapText="1"/>
      <protection/>
    </xf>
    <xf numFmtId="4" fontId="24" fillId="8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4" fontId="21" fillId="8" borderId="27" xfId="0" applyNumberFormat="1" applyFont="1" applyFill="1" applyBorder="1" applyAlignment="1" applyProtection="1">
      <alignment horizontal="center" vertical="center" wrapText="1"/>
      <protection/>
    </xf>
    <xf numFmtId="4" fontId="0" fillId="8" borderId="23" xfId="0" applyNumberFormat="1" applyFill="1" applyBorder="1" applyAlignment="1" applyProtection="1">
      <alignment horizontal="center" vertical="center" wrapText="1"/>
      <protection/>
    </xf>
    <xf numFmtId="4" fontId="0" fillId="3" borderId="23" xfId="0" applyNumberFormat="1" applyFill="1" applyBorder="1" applyAlignment="1" applyProtection="1">
      <alignment horizontal="center" vertical="center" wrapText="1"/>
      <protection/>
    </xf>
    <xf numFmtId="0" fontId="18" fillId="10" borderId="28" xfId="0" applyFont="1" applyFill="1" applyBorder="1" applyAlignment="1" applyProtection="1">
      <alignment horizontal="center" vertical="center" wrapText="1"/>
      <protection/>
    </xf>
    <xf numFmtId="0" fontId="27" fillId="10" borderId="28" xfId="0" applyFont="1" applyFill="1" applyBorder="1" applyAlignment="1" applyProtection="1">
      <alignment horizontal="center" vertical="center" wrapText="1"/>
      <protection/>
    </xf>
    <xf numFmtId="4" fontId="18" fillId="1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2" fontId="0" fillId="3" borderId="21" xfId="0" applyNumberForma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vertical="center" wrapText="1"/>
      <protection/>
    </xf>
    <xf numFmtId="0" fontId="0" fillId="10" borderId="28" xfId="0" applyFill="1" applyBorder="1" applyAlignment="1" applyProtection="1">
      <alignment wrapText="1"/>
      <protection/>
    </xf>
    <xf numFmtId="0" fontId="21" fillId="10" borderId="28" xfId="0" applyFont="1" applyFill="1" applyBorder="1" applyAlignment="1" applyProtection="1">
      <alignment horizontal="left" vertical="center" wrapText="1"/>
      <protection/>
    </xf>
    <xf numFmtId="0" fontId="0" fillId="10" borderId="28" xfId="0" applyFill="1" applyBorder="1" applyAlignment="1" applyProtection="1">
      <alignment horizontal="center" vertical="center" wrapText="1"/>
      <protection/>
    </xf>
    <xf numFmtId="2" fontId="18" fillId="10" borderId="28" xfId="0" applyNumberFormat="1" applyFont="1" applyFill="1" applyBorder="1" applyAlignment="1" applyProtection="1">
      <alignment horizontal="center" vertical="center" wrapText="1"/>
      <protection/>
    </xf>
    <xf numFmtId="2" fontId="18" fillId="1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1" fillId="8" borderId="21" xfId="0" applyFont="1" applyFill="1" applyBorder="1" applyAlignment="1" applyProtection="1">
      <alignment horizontal="center" vertical="center" wrapText="1"/>
      <protection/>
    </xf>
    <xf numFmtId="0" fontId="24" fillId="8" borderId="21" xfId="0" applyFont="1" applyFill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2" fontId="24" fillId="3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2" fontId="0" fillId="3" borderId="2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8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/>
      <protection/>
    </xf>
    <xf numFmtId="0" fontId="25" fillId="10" borderId="28" xfId="0" applyFont="1" applyFill="1" applyBorder="1" applyAlignment="1" applyProtection="1">
      <alignment horizontal="center"/>
      <protection/>
    </xf>
    <xf numFmtId="0" fontId="28" fillId="10" borderId="28" xfId="0" applyFont="1" applyFill="1" applyBorder="1" applyAlignment="1" applyProtection="1">
      <alignment horizontal="center" vertical="center" wrapText="1"/>
      <protection/>
    </xf>
    <xf numFmtId="4" fontId="25" fillId="10" borderId="28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18" fillId="10" borderId="28" xfId="0" applyFont="1" applyFill="1" applyBorder="1" applyAlignment="1" applyProtection="1">
      <alignment wrapText="1"/>
      <protection/>
    </xf>
    <xf numFmtId="0" fontId="29" fillId="10" borderId="28" xfId="0" applyFont="1" applyFill="1" applyBorder="1" applyAlignment="1" applyProtection="1">
      <alignment horizontal="left" vertical="center" wrapText="1"/>
      <protection/>
    </xf>
    <xf numFmtId="2" fontId="18" fillId="10" borderId="28" xfId="0" applyNumberFormat="1" applyFont="1" applyFill="1" applyBorder="1" applyAlignment="1" applyProtection="1">
      <alignment horizontal="center" vertical="center" wrapText="1"/>
      <protection/>
    </xf>
    <xf numFmtId="2" fontId="18" fillId="1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8" borderId="26" xfId="0" applyFill="1" applyBorder="1" applyAlignment="1" applyProtection="1">
      <alignment horizontal="center" vertical="center"/>
      <protection/>
    </xf>
    <xf numFmtId="0" fontId="18" fillId="10" borderId="28" xfId="0" applyFont="1" applyFill="1" applyBorder="1" applyAlignment="1" applyProtection="1">
      <alignment horizontal="center"/>
      <protection/>
    </xf>
    <xf numFmtId="0" fontId="29" fillId="10" borderId="28" xfId="0" applyFont="1" applyFill="1" applyBorder="1" applyAlignment="1" applyProtection="1">
      <alignment horizontal="center" vertical="center" wrapText="1"/>
      <protection/>
    </xf>
    <xf numFmtId="4" fontId="18" fillId="10" borderId="28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0" fillId="10" borderId="28" xfId="0" applyFill="1" applyBorder="1" applyAlignment="1" applyProtection="1">
      <alignment horizontal="center"/>
      <protection/>
    </xf>
    <xf numFmtId="0" fontId="21" fillId="10" borderId="28" xfId="0" applyFont="1" applyFill="1" applyBorder="1" applyAlignment="1" applyProtection="1">
      <alignment horizontal="center" vertical="center" wrapText="1"/>
      <protection/>
    </xf>
    <xf numFmtId="2" fontId="18" fillId="10" borderId="28" xfId="0" applyNumberFormat="1" applyFont="1" applyFill="1" applyBorder="1" applyAlignment="1" applyProtection="1">
      <alignment horizontal="center"/>
      <protection/>
    </xf>
    <xf numFmtId="0" fontId="21" fillId="8" borderId="19" xfId="0" applyFont="1" applyFill="1" applyBorder="1" applyAlignment="1" applyProtection="1">
      <alignment horizontal="center" vertical="center" wrapText="1"/>
      <protection/>
    </xf>
    <xf numFmtId="0" fontId="0" fillId="8" borderId="19" xfId="0" applyFill="1" applyBorder="1" applyAlignment="1" applyProtection="1">
      <alignment horizontal="center" vertical="center"/>
      <protection/>
    </xf>
    <xf numFmtId="0" fontId="18" fillId="10" borderId="20" xfId="0" applyFont="1" applyFill="1" applyBorder="1" applyAlignment="1" applyProtection="1">
      <alignment horizontal="center" vertical="center"/>
      <protection/>
    </xf>
    <xf numFmtId="0" fontId="18" fillId="10" borderId="19" xfId="0" applyFont="1" applyFill="1" applyBorder="1" applyAlignment="1" applyProtection="1">
      <alignment horizontal="center" vertical="center"/>
      <protection/>
    </xf>
    <xf numFmtId="0" fontId="18" fillId="10" borderId="19" xfId="0" applyFont="1" applyFill="1" applyBorder="1" applyAlignment="1" applyProtection="1">
      <alignment horizontal="center" vertical="center"/>
      <protection/>
    </xf>
    <xf numFmtId="0" fontId="21" fillId="8" borderId="28" xfId="0" applyFont="1" applyFill="1" applyBorder="1" applyAlignment="1" applyProtection="1">
      <alignment horizontal="center" vertical="center" wrapText="1"/>
      <protection/>
    </xf>
    <xf numFmtId="0" fontId="0" fillId="8" borderId="2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4" fillId="8" borderId="26" xfId="0" applyFont="1" applyFill="1" applyBorder="1" applyAlignment="1" applyProtection="1">
      <alignment horizontal="center" vertical="center"/>
      <protection/>
    </xf>
    <xf numFmtId="0" fontId="18" fillId="36" borderId="28" xfId="0" applyFont="1" applyFill="1" applyBorder="1" applyAlignment="1" applyProtection="1">
      <alignment horizontal="center"/>
      <protection/>
    </xf>
    <xf numFmtId="0" fontId="44" fillId="36" borderId="28" xfId="0" applyFont="1" applyFill="1" applyBorder="1" applyAlignment="1" applyProtection="1">
      <alignment horizontal="center" vertical="center" wrapText="1"/>
      <protection/>
    </xf>
    <xf numFmtId="4" fontId="18" fillId="36" borderId="28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3" borderId="25" xfId="0" applyFont="1" applyFill="1" applyBorder="1" applyAlignment="1" applyProtection="1">
      <alignment horizontal="center" vertical="center" wrapText="1"/>
      <protection/>
    </xf>
    <xf numFmtId="0" fontId="1" fillId="3" borderId="25" xfId="0" applyFont="1" applyFill="1" applyBorder="1" applyAlignment="1" applyProtection="1">
      <alignment horizontal="center" vertical="center" wrapText="1"/>
      <protection/>
    </xf>
    <xf numFmtId="0" fontId="1" fillId="15" borderId="25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wrapText="1"/>
      <protection/>
    </xf>
    <xf numFmtId="0" fontId="2" fillId="2" borderId="21" xfId="0" applyFont="1" applyFill="1" applyBorder="1" applyAlignment="1" applyProtection="1">
      <alignment horizontal="center" wrapText="1"/>
      <protection/>
    </xf>
    <xf numFmtId="0" fontId="2" fillId="23" borderId="21" xfId="0" applyFont="1" applyFill="1" applyBorder="1" applyAlignment="1" applyProtection="1">
      <alignment horizontal="center" wrapText="1"/>
      <protection/>
    </xf>
    <xf numFmtId="0" fontId="2" fillId="3" borderId="21" xfId="0" applyFont="1" applyFill="1" applyBorder="1" applyAlignment="1" applyProtection="1">
      <alignment horizontal="center" wrapText="1"/>
      <protection/>
    </xf>
    <xf numFmtId="0" fontId="2" fillId="15" borderId="21" xfId="0" applyFont="1" applyFill="1" applyBorder="1" applyAlignment="1" applyProtection="1">
      <alignment horizontal="center" wrapText="1"/>
      <protection/>
    </xf>
    <xf numFmtId="164" fontId="24" fillId="0" borderId="21" xfId="0" applyNumberFormat="1" applyFont="1" applyBorder="1" applyAlignment="1" applyProtection="1">
      <alignment horizontal="center" vertical="center" wrapText="1"/>
      <protection/>
    </xf>
    <xf numFmtId="4" fontId="24" fillId="3" borderId="21" xfId="0" applyNumberFormat="1" applyFont="1" applyFill="1" applyBorder="1" applyAlignment="1" applyProtection="1">
      <alignment horizontal="center" vertical="center" wrapText="1"/>
      <protection/>
    </xf>
    <xf numFmtId="0" fontId="21" fillId="8" borderId="26" xfId="0" applyFont="1" applyFill="1" applyBorder="1" applyAlignment="1" applyProtection="1">
      <alignment horizontal="center" vertical="center"/>
      <protection/>
    </xf>
    <xf numFmtId="0" fontId="21" fillId="8" borderId="30" xfId="0" applyFont="1" applyFill="1" applyBorder="1" applyAlignment="1" applyProtection="1">
      <alignment horizontal="center" vertical="center" wrapText="1"/>
      <protection/>
    </xf>
    <xf numFmtId="0" fontId="0" fillId="8" borderId="30" xfId="0" applyFill="1" applyBorder="1" applyAlignment="1" applyProtection="1">
      <alignment horizontal="center" vertical="center"/>
      <protection/>
    </xf>
    <xf numFmtId="0" fontId="21" fillId="8" borderId="21" xfId="0" applyFont="1" applyFill="1" applyBorder="1" applyAlignment="1" applyProtection="1">
      <alignment horizontal="center" wrapText="1"/>
      <protection/>
    </xf>
    <xf numFmtId="4" fontId="0" fillId="10" borderId="28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/>
    </xf>
    <xf numFmtId="0" fontId="18" fillId="10" borderId="20" xfId="0" applyFont="1" applyFill="1" applyBorder="1" applyAlignment="1" applyProtection="1">
      <alignment horizontal="center"/>
      <protection/>
    </xf>
    <xf numFmtId="0" fontId="18" fillId="10" borderId="19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32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32" xfId="0" applyFill="1" applyBorder="1" applyAlignment="1" applyProtection="1">
      <alignment horizontal="left"/>
      <protection/>
    </xf>
    <xf numFmtId="0" fontId="25" fillId="10" borderId="21" xfId="0" applyFont="1" applyFill="1" applyBorder="1" applyAlignment="1" applyProtection="1">
      <alignment horizontal="center" vertical="center"/>
      <protection/>
    </xf>
    <xf numFmtId="0" fontId="18" fillId="10" borderId="21" xfId="0" applyFont="1" applyFill="1" applyBorder="1" applyAlignment="1" applyProtection="1">
      <alignment horizontal="center" vertical="center"/>
      <protection/>
    </xf>
    <xf numFmtId="0" fontId="18" fillId="10" borderId="20" xfId="0" applyFont="1" applyFill="1" applyBorder="1" applyAlignment="1" applyProtection="1">
      <alignment horizontal="center" vertical="center"/>
      <protection/>
    </xf>
    <xf numFmtId="0" fontId="18" fillId="10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8" fillId="10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 vertical="top"/>
      <protection/>
    </xf>
    <xf numFmtId="0" fontId="18" fillId="1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5" fillId="10" borderId="20" xfId="0" applyFont="1" applyFill="1" applyBorder="1" applyAlignment="1" applyProtection="1">
      <alignment horizontal="center" vertical="center"/>
      <protection/>
    </xf>
    <xf numFmtId="0" fontId="25" fillId="10" borderId="19" xfId="0" applyFont="1" applyFill="1" applyBorder="1" applyAlignment="1" applyProtection="1">
      <alignment horizontal="center" vertical="center"/>
      <protection/>
    </xf>
    <xf numFmtId="0" fontId="42" fillId="36" borderId="20" xfId="0" applyFont="1" applyFill="1" applyBorder="1" applyAlignment="1" applyProtection="1">
      <alignment horizontal="center" vertical="center"/>
      <protection/>
    </xf>
    <xf numFmtId="0" fontId="42" fillId="36" borderId="19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left" wrapText="1"/>
      <protection/>
    </xf>
    <xf numFmtId="0" fontId="18" fillId="0" borderId="22" xfId="0" applyFont="1" applyBorder="1" applyAlignment="1" applyProtection="1">
      <alignment horizontal="left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25" fillId="10" borderId="20" xfId="0" applyFont="1" applyFill="1" applyBorder="1" applyAlignment="1" applyProtection="1">
      <alignment horizontal="center"/>
      <protection/>
    </xf>
    <xf numFmtId="0" fontId="25" fillId="10" borderId="19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slov 1" xfId="54"/>
    <cellStyle name="Naslov 2" xfId="55"/>
    <cellStyle name="Naslov 3" xfId="56"/>
    <cellStyle name="Naslov 4" xfId="57"/>
    <cellStyle name="Navadno 2" xfId="58"/>
    <cellStyle name="Navadno 3" xfId="59"/>
    <cellStyle name="Navadno 4" xfId="60"/>
    <cellStyle name="Navadno 5" xfId="61"/>
    <cellStyle name="Navadno 6" xfId="62"/>
    <cellStyle name="Neutral" xfId="63"/>
    <cellStyle name="Nevtralno" xfId="64"/>
    <cellStyle name="Note" xfId="65"/>
    <cellStyle name="Opomba" xfId="66"/>
    <cellStyle name="Output" xfId="67"/>
    <cellStyle name="Percent" xfId="68"/>
    <cellStyle name="Pojasnjevalno besedilo" xfId="69"/>
    <cellStyle name="Poudarek1" xfId="70"/>
    <cellStyle name="Poudarek2" xfId="71"/>
    <cellStyle name="Poudarek3" xfId="72"/>
    <cellStyle name="Poudarek4" xfId="73"/>
    <cellStyle name="Poudarek5" xfId="74"/>
    <cellStyle name="Poudarek6" xfId="75"/>
    <cellStyle name="Povezana celica" xfId="76"/>
    <cellStyle name="Preveri celico" xfId="77"/>
    <cellStyle name="Računanje" xfId="78"/>
    <cellStyle name="Slabo" xfId="79"/>
    <cellStyle name="Title" xfId="80"/>
    <cellStyle name="Total" xfId="81"/>
    <cellStyle name="Vnos" xfId="82"/>
    <cellStyle name="Vsota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16"/>
  <sheetViews>
    <sheetView view="pageBreakPreview" zoomScale="70" zoomScaleSheetLayoutView="70" zoomScalePageLayoutView="0" workbookViewId="0" topLeftCell="A56">
      <selection activeCell="K76" sqref="K76"/>
    </sheetView>
  </sheetViews>
  <sheetFormatPr defaultColWidth="9.140625" defaultRowHeight="15"/>
  <cols>
    <col min="1" max="1" width="7.140625" style="29" customWidth="1"/>
    <col min="2" max="2" width="30.7109375" style="29" customWidth="1"/>
    <col min="3" max="3" width="11.28125" style="29" customWidth="1"/>
    <col min="4" max="4" width="9.140625" style="29" customWidth="1"/>
    <col min="5" max="6" width="10.28125" style="29" customWidth="1"/>
    <col min="7" max="7" width="13.7109375" style="29" customWidth="1"/>
    <col min="8" max="8" width="14.28125" style="29" customWidth="1"/>
    <col min="9" max="9" width="19.7109375" style="29" customWidth="1"/>
    <col min="10" max="10" width="22.00390625" style="29" customWidth="1"/>
    <col min="11" max="11" width="21.57421875" style="29" customWidth="1"/>
    <col min="12" max="12" width="9.140625" style="29" customWidth="1"/>
    <col min="13" max="13" width="12.7109375" style="29" customWidth="1"/>
    <col min="14" max="16384" width="9.140625" style="29" customWidth="1"/>
  </cols>
  <sheetData>
    <row r="1" spans="1:1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spans="7:8" ht="18.75">
      <c r="G8" s="13" t="s">
        <v>101</v>
      </c>
      <c r="H8" s="13"/>
    </row>
    <row r="9" spans="5:10" ht="18.75">
      <c r="E9" s="30" t="s">
        <v>189</v>
      </c>
      <c r="F9" s="31" t="s">
        <v>124</v>
      </c>
      <c r="G9" s="14" t="s">
        <v>123</v>
      </c>
      <c r="H9" s="14"/>
      <c r="I9" s="14"/>
      <c r="J9" s="14"/>
    </row>
    <row r="10" ht="15.75" thickBot="1"/>
    <row r="11" spans="1:13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2.75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2" t="s">
        <v>125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63.75">
      <c r="A14" s="43" t="s">
        <v>111</v>
      </c>
      <c r="B14" s="44" t="s">
        <v>130</v>
      </c>
      <c r="C14" s="45">
        <v>1200</v>
      </c>
      <c r="D14" s="45" t="s">
        <v>146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51">
      <c r="A15" s="43" t="s">
        <v>112</v>
      </c>
      <c r="B15" s="44" t="s">
        <v>126</v>
      </c>
      <c r="C15" s="45">
        <v>720</v>
      </c>
      <c r="D15" s="45" t="s">
        <v>199</v>
      </c>
      <c r="E15" s="25"/>
      <c r="F15" s="47">
        <v>9.5</v>
      </c>
      <c r="G15" s="48">
        <f aca="true" t="shared" si="0" ref="G15:G20">E15*1.095</f>
        <v>0</v>
      </c>
      <c r="H15" s="48">
        <f aca="true" t="shared" si="1" ref="H15:H21">G15*C15</f>
        <v>0</v>
      </c>
      <c r="I15" s="25"/>
      <c r="J15" s="25"/>
      <c r="K15" s="25"/>
      <c r="L15" s="47">
        <v>9.5</v>
      </c>
      <c r="M15" s="48">
        <f aca="true" t="shared" si="2" ref="M15:M21">K15*1.095</f>
        <v>0</v>
      </c>
    </row>
    <row r="16" spans="1:13" ht="51">
      <c r="A16" s="43" t="s">
        <v>113</v>
      </c>
      <c r="B16" s="44" t="s">
        <v>51</v>
      </c>
      <c r="C16" s="45">
        <v>950</v>
      </c>
      <c r="D16" s="45" t="s">
        <v>199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25.5">
      <c r="A17" s="43" t="s">
        <v>114</v>
      </c>
      <c r="B17" s="44" t="s">
        <v>50</v>
      </c>
      <c r="C17" s="45">
        <v>326</v>
      </c>
      <c r="D17" s="45" t="s">
        <v>199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51">
      <c r="A18" s="43" t="s">
        <v>115</v>
      </c>
      <c r="B18" s="49" t="s">
        <v>127</v>
      </c>
      <c r="C18" s="45">
        <v>100</v>
      </c>
      <c r="D18" s="45" t="s">
        <v>199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51">
      <c r="A19" s="43" t="s">
        <v>116</v>
      </c>
      <c r="B19" s="44" t="s">
        <v>129</v>
      </c>
      <c r="C19" s="45">
        <v>640</v>
      </c>
      <c r="D19" s="45" t="s">
        <v>146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38.25">
      <c r="A20" s="43" t="s">
        <v>117</v>
      </c>
      <c r="B20" s="49" t="s">
        <v>128</v>
      </c>
      <c r="C20" s="45">
        <v>800</v>
      </c>
      <c r="D20" s="45" t="s">
        <v>199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38.25">
      <c r="A21" s="43" t="s">
        <v>118</v>
      </c>
      <c r="B21" s="49" t="s">
        <v>243</v>
      </c>
      <c r="C21" s="45">
        <v>100</v>
      </c>
      <c r="D21" s="45" t="s">
        <v>199</v>
      </c>
      <c r="E21" s="25"/>
      <c r="F21" s="47">
        <v>9.5</v>
      </c>
      <c r="G21" s="48">
        <f>E21*1.095</f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15">
      <c r="A22" s="22" t="s">
        <v>136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38.25">
      <c r="A23" s="43" t="s">
        <v>119</v>
      </c>
      <c r="B23" s="49" t="s">
        <v>726</v>
      </c>
      <c r="C23" s="45">
        <v>400</v>
      </c>
      <c r="D23" s="45" t="s">
        <v>146</v>
      </c>
      <c r="E23" s="25"/>
      <c r="F23" s="47">
        <v>9.5</v>
      </c>
      <c r="G23" s="48">
        <f>E23*1.095</f>
        <v>0</v>
      </c>
      <c r="H23" s="48">
        <f aca="true" t="shared" si="3" ref="H23:H37">G23*C23</f>
        <v>0</v>
      </c>
      <c r="I23" s="25"/>
      <c r="J23" s="25"/>
      <c r="K23" s="25"/>
      <c r="L23" s="47">
        <v>9.5</v>
      </c>
      <c r="M23" s="48">
        <f aca="true" t="shared" si="4" ref="M23:M37">K23*1.095</f>
        <v>0</v>
      </c>
    </row>
    <row r="24" spans="1:13" ht="38.25">
      <c r="A24" s="43" t="s">
        <v>120</v>
      </c>
      <c r="B24" s="49" t="s">
        <v>52</v>
      </c>
      <c r="C24" s="45">
        <v>80</v>
      </c>
      <c r="D24" s="45" t="s">
        <v>199</v>
      </c>
      <c r="E24" s="25"/>
      <c r="F24" s="47">
        <v>9.5</v>
      </c>
      <c r="G24" s="48">
        <f aca="true" t="shared" si="5" ref="G24:G37">E24*1.095</f>
        <v>0</v>
      </c>
      <c r="H24" s="48">
        <f t="shared" si="3"/>
        <v>0</v>
      </c>
      <c r="I24" s="25"/>
      <c r="J24" s="25"/>
      <c r="K24" s="25"/>
      <c r="L24" s="47">
        <v>9.5</v>
      </c>
      <c r="M24" s="48">
        <f t="shared" si="4"/>
        <v>0</v>
      </c>
    </row>
    <row r="25" spans="1:13" ht="38.25">
      <c r="A25" s="43" t="s">
        <v>121</v>
      </c>
      <c r="B25" s="44" t="s">
        <v>244</v>
      </c>
      <c r="C25" s="45">
        <v>40</v>
      </c>
      <c r="D25" s="45" t="s">
        <v>146</v>
      </c>
      <c r="E25" s="25"/>
      <c r="F25" s="47">
        <v>9.5</v>
      </c>
      <c r="G25" s="48">
        <f t="shared" si="5"/>
        <v>0</v>
      </c>
      <c r="H25" s="48">
        <f t="shared" si="3"/>
        <v>0</v>
      </c>
      <c r="I25" s="25"/>
      <c r="J25" s="25"/>
      <c r="K25" s="25"/>
      <c r="L25" s="47">
        <v>9.5</v>
      </c>
      <c r="M25" s="48">
        <f t="shared" si="4"/>
        <v>0</v>
      </c>
    </row>
    <row r="26" spans="1:13" ht="38.25">
      <c r="A26" s="43" t="s">
        <v>122</v>
      </c>
      <c r="B26" s="49" t="s">
        <v>131</v>
      </c>
      <c r="C26" s="45">
        <v>200</v>
      </c>
      <c r="D26" s="45" t="s">
        <v>199</v>
      </c>
      <c r="E26" s="25"/>
      <c r="F26" s="47">
        <v>9.5</v>
      </c>
      <c r="G26" s="48">
        <f t="shared" si="5"/>
        <v>0</v>
      </c>
      <c r="H26" s="48">
        <f t="shared" si="3"/>
        <v>0</v>
      </c>
      <c r="I26" s="25"/>
      <c r="J26" s="25"/>
      <c r="K26" s="25"/>
      <c r="L26" s="47">
        <v>9.5</v>
      </c>
      <c r="M26" s="48">
        <f t="shared" si="4"/>
        <v>0</v>
      </c>
    </row>
    <row r="27" spans="1:13" ht="25.5">
      <c r="A27" s="43" t="s">
        <v>200</v>
      </c>
      <c r="B27" s="49" t="s">
        <v>564</v>
      </c>
      <c r="C27" s="45">
        <v>24</v>
      </c>
      <c r="D27" s="45" t="s">
        <v>146</v>
      </c>
      <c r="E27" s="25"/>
      <c r="F27" s="47">
        <v>9.5</v>
      </c>
      <c r="G27" s="48">
        <f t="shared" si="5"/>
        <v>0</v>
      </c>
      <c r="H27" s="48">
        <f t="shared" si="3"/>
        <v>0</v>
      </c>
      <c r="I27" s="25"/>
      <c r="J27" s="25"/>
      <c r="K27" s="25"/>
      <c r="L27" s="47">
        <v>9.5</v>
      </c>
      <c r="M27" s="48">
        <f t="shared" si="4"/>
        <v>0</v>
      </c>
    </row>
    <row r="28" spans="1:13" ht="51">
      <c r="A28" s="43" t="s">
        <v>201</v>
      </c>
      <c r="B28" s="49" t="s">
        <v>584</v>
      </c>
      <c r="C28" s="45">
        <v>160</v>
      </c>
      <c r="D28" s="45" t="s">
        <v>199</v>
      </c>
      <c r="E28" s="25"/>
      <c r="F28" s="47">
        <v>9.5</v>
      </c>
      <c r="G28" s="48">
        <f t="shared" si="5"/>
        <v>0</v>
      </c>
      <c r="H28" s="48">
        <f t="shared" si="3"/>
        <v>0</v>
      </c>
      <c r="I28" s="25"/>
      <c r="J28" s="25"/>
      <c r="K28" s="25"/>
      <c r="L28" s="47">
        <v>9.5</v>
      </c>
      <c r="M28" s="48">
        <f t="shared" si="4"/>
        <v>0</v>
      </c>
    </row>
    <row r="29" spans="1:13" ht="63.75">
      <c r="A29" s="43" t="s">
        <v>202</v>
      </c>
      <c r="B29" s="49" t="s">
        <v>155</v>
      </c>
      <c r="C29" s="45">
        <v>40</v>
      </c>
      <c r="D29" s="45" t="s">
        <v>146</v>
      </c>
      <c r="E29" s="25"/>
      <c r="F29" s="47">
        <v>9.5</v>
      </c>
      <c r="G29" s="48">
        <f t="shared" si="5"/>
        <v>0</v>
      </c>
      <c r="H29" s="48">
        <f t="shared" si="3"/>
        <v>0</v>
      </c>
      <c r="I29" s="25"/>
      <c r="J29" s="25"/>
      <c r="K29" s="25"/>
      <c r="L29" s="47">
        <v>9.5</v>
      </c>
      <c r="M29" s="48">
        <f t="shared" si="4"/>
        <v>0</v>
      </c>
    </row>
    <row r="30" spans="1:13" ht="76.5">
      <c r="A30" s="43" t="s">
        <v>203</v>
      </c>
      <c r="B30" s="49" t="s">
        <v>53</v>
      </c>
      <c r="C30" s="45">
        <v>1400</v>
      </c>
      <c r="D30" s="45" t="s">
        <v>199</v>
      </c>
      <c r="E30" s="25"/>
      <c r="F30" s="47">
        <v>9.5</v>
      </c>
      <c r="G30" s="48">
        <f t="shared" si="5"/>
        <v>0</v>
      </c>
      <c r="H30" s="48">
        <f t="shared" si="3"/>
        <v>0</v>
      </c>
      <c r="I30" s="25"/>
      <c r="J30" s="25"/>
      <c r="K30" s="25"/>
      <c r="L30" s="47">
        <v>9.5</v>
      </c>
      <c r="M30" s="48">
        <f t="shared" si="4"/>
        <v>0</v>
      </c>
    </row>
    <row r="31" spans="1:13" ht="76.5">
      <c r="A31" s="43" t="s">
        <v>204</v>
      </c>
      <c r="B31" s="44" t="s">
        <v>10</v>
      </c>
      <c r="C31" s="45">
        <v>40</v>
      </c>
      <c r="D31" s="45" t="s">
        <v>146</v>
      </c>
      <c r="E31" s="25"/>
      <c r="F31" s="47">
        <v>9.5</v>
      </c>
      <c r="G31" s="48">
        <f t="shared" si="5"/>
        <v>0</v>
      </c>
      <c r="H31" s="48">
        <f t="shared" si="3"/>
        <v>0</v>
      </c>
      <c r="I31" s="25"/>
      <c r="J31" s="25"/>
      <c r="K31" s="25"/>
      <c r="L31" s="47">
        <v>9.5</v>
      </c>
      <c r="M31" s="48">
        <f t="shared" si="4"/>
        <v>0</v>
      </c>
    </row>
    <row r="32" spans="1:13" ht="76.5">
      <c r="A32" s="43" t="s">
        <v>205</v>
      </c>
      <c r="B32" s="49" t="s">
        <v>583</v>
      </c>
      <c r="C32" s="45">
        <v>320</v>
      </c>
      <c r="D32" s="45" t="s">
        <v>199</v>
      </c>
      <c r="E32" s="25"/>
      <c r="F32" s="47">
        <v>9.5</v>
      </c>
      <c r="G32" s="48">
        <f t="shared" si="5"/>
        <v>0</v>
      </c>
      <c r="H32" s="48">
        <f t="shared" si="3"/>
        <v>0</v>
      </c>
      <c r="I32" s="25"/>
      <c r="J32" s="25"/>
      <c r="K32" s="25"/>
      <c r="L32" s="47">
        <v>9.5</v>
      </c>
      <c r="M32" s="48">
        <f t="shared" si="4"/>
        <v>0</v>
      </c>
    </row>
    <row r="33" spans="1:13" ht="63.75">
      <c r="A33" s="43" t="s">
        <v>206</v>
      </c>
      <c r="B33" s="49" t="s">
        <v>134</v>
      </c>
      <c r="C33" s="45">
        <v>20</v>
      </c>
      <c r="D33" s="45" t="s">
        <v>146</v>
      </c>
      <c r="E33" s="25"/>
      <c r="F33" s="47">
        <v>9.5</v>
      </c>
      <c r="G33" s="48">
        <f t="shared" si="5"/>
        <v>0</v>
      </c>
      <c r="H33" s="48">
        <f t="shared" si="3"/>
        <v>0</v>
      </c>
      <c r="I33" s="25"/>
      <c r="J33" s="25"/>
      <c r="K33" s="25"/>
      <c r="L33" s="47">
        <v>9.5</v>
      </c>
      <c r="M33" s="48">
        <f t="shared" si="4"/>
        <v>0</v>
      </c>
    </row>
    <row r="34" spans="1:13" ht="63.75">
      <c r="A34" s="43" t="s">
        <v>207</v>
      </c>
      <c r="B34" s="44" t="s">
        <v>135</v>
      </c>
      <c r="C34" s="45">
        <v>20</v>
      </c>
      <c r="D34" s="45" t="s">
        <v>199</v>
      </c>
      <c r="E34" s="25"/>
      <c r="F34" s="47">
        <v>9.5</v>
      </c>
      <c r="G34" s="48">
        <f t="shared" si="5"/>
        <v>0</v>
      </c>
      <c r="H34" s="48">
        <f t="shared" si="3"/>
        <v>0</v>
      </c>
      <c r="I34" s="25"/>
      <c r="J34" s="25"/>
      <c r="K34" s="25"/>
      <c r="L34" s="47">
        <v>9.5</v>
      </c>
      <c r="M34" s="48">
        <f t="shared" si="4"/>
        <v>0</v>
      </c>
    </row>
    <row r="35" spans="1:13" s="51" customFormat="1" ht="38.25">
      <c r="A35" s="43" t="s">
        <v>208</v>
      </c>
      <c r="B35" s="49" t="s">
        <v>585</v>
      </c>
      <c r="C35" s="50">
        <v>120</v>
      </c>
      <c r="D35" s="50" t="s">
        <v>146</v>
      </c>
      <c r="E35" s="25"/>
      <c r="F35" s="47">
        <v>9.5</v>
      </c>
      <c r="G35" s="48">
        <f t="shared" si="5"/>
        <v>0</v>
      </c>
      <c r="H35" s="48">
        <f t="shared" si="3"/>
        <v>0</v>
      </c>
      <c r="I35" s="25"/>
      <c r="J35" s="25"/>
      <c r="K35" s="25"/>
      <c r="L35" s="47">
        <v>9.5</v>
      </c>
      <c r="M35" s="48">
        <f t="shared" si="4"/>
        <v>0</v>
      </c>
    </row>
    <row r="36" spans="1:13" s="51" customFormat="1" ht="38.25">
      <c r="A36" s="43" t="s">
        <v>209</v>
      </c>
      <c r="B36" s="49" t="s">
        <v>586</v>
      </c>
      <c r="C36" s="50">
        <v>180</v>
      </c>
      <c r="D36" s="50" t="s">
        <v>146</v>
      </c>
      <c r="E36" s="25"/>
      <c r="F36" s="47">
        <v>9.5</v>
      </c>
      <c r="G36" s="48">
        <f t="shared" si="5"/>
        <v>0</v>
      </c>
      <c r="H36" s="48">
        <f t="shared" si="3"/>
        <v>0</v>
      </c>
      <c r="I36" s="25"/>
      <c r="J36" s="25"/>
      <c r="K36" s="25"/>
      <c r="L36" s="47">
        <v>9.5</v>
      </c>
      <c r="M36" s="48">
        <f t="shared" si="4"/>
        <v>0</v>
      </c>
    </row>
    <row r="37" spans="1:13" ht="25.5">
      <c r="A37" s="43" t="s">
        <v>210</v>
      </c>
      <c r="B37" s="49" t="s">
        <v>587</v>
      </c>
      <c r="C37" s="45">
        <v>130</v>
      </c>
      <c r="D37" s="45" t="s">
        <v>146</v>
      </c>
      <c r="E37" s="25"/>
      <c r="F37" s="47">
        <v>9.5</v>
      </c>
      <c r="G37" s="48">
        <f t="shared" si="5"/>
        <v>0</v>
      </c>
      <c r="H37" s="48">
        <f t="shared" si="3"/>
        <v>0</v>
      </c>
      <c r="I37" s="25"/>
      <c r="J37" s="25"/>
      <c r="K37" s="25"/>
      <c r="L37" s="47">
        <v>9.5</v>
      </c>
      <c r="M37" s="48">
        <f t="shared" si="4"/>
        <v>0</v>
      </c>
    </row>
    <row r="38" spans="1:13" ht="15">
      <c r="A38" s="22" t="s">
        <v>137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5.5">
      <c r="A39" s="43" t="s">
        <v>211</v>
      </c>
      <c r="B39" s="44" t="s">
        <v>724</v>
      </c>
      <c r="C39" s="45">
        <v>3</v>
      </c>
      <c r="D39" s="45" t="s">
        <v>146</v>
      </c>
      <c r="E39" s="25"/>
      <c r="F39" s="47">
        <v>9.5</v>
      </c>
      <c r="G39" s="48">
        <f aca="true" t="shared" si="6" ref="G39:G48">E39*1.095</f>
        <v>0</v>
      </c>
      <c r="H39" s="48">
        <f aca="true" t="shared" si="7" ref="H39:H48">G39*C39</f>
        <v>0</v>
      </c>
      <c r="I39" s="25"/>
      <c r="J39" s="25"/>
      <c r="K39" s="25"/>
      <c r="L39" s="47">
        <v>9.5</v>
      </c>
      <c r="M39" s="48">
        <f aca="true" t="shared" si="8" ref="M39:M48">K39*1.095</f>
        <v>0</v>
      </c>
    </row>
    <row r="40" spans="1:13" ht="38.25">
      <c r="A40" s="43" t="s">
        <v>212</v>
      </c>
      <c r="B40" s="49" t="s">
        <v>588</v>
      </c>
      <c r="C40" s="45">
        <v>20</v>
      </c>
      <c r="D40" s="45" t="s">
        <v>146</v>
      </c>
      <c r="E40" s="25"/>
      <c r="F40" s="47">
        <v>9.5</v>
      </c>
      <c r="G40" s="48">
        <f t="shared" si="6"/>
        <v>0</v>
      </c>
      <c r="H40" s="48">
        <f t="shared" si="7"/>
        <v>0</v>
      </c>
      <c r="I40" s="25"/>
      <c r="J40" s="25"/>
      <c r="K40" s="25"/>
      <c r="L40" s="47">
        <v>9.5</v>
      </c>
      <c r="M40" s="48">
        <f t="shared" si="8"/>
        <v>0</v>
      </c>
    </row>
    <row r="41" spans="1:13" ht="38.25">
      <c r="A41" s="43" t="s">
        <v>213</v>
      </c>
      <c r="B41" s="49" t="s">
        <v>719</v>
      </c>
      <c r="C41" s="45">
        <v>21</v>
      </c>
      <c r="D41" s="45" t="s">
        <v>146</v>
      </c>
      <c r="E41" s="25"/>
      <c r="F41" s="47">
        <v>9.5</v>
      </c>
      <c r="G41" s="48">
        <f t="shared" si="6"/>
        <v>0</v>
      </c>
      <c r="H41" s="48">
        <f t="shared" si="7"/>
        <v>0</v>
      </c>
      <c r="I41" s="25"/>
      <c r="J41" s="25"/>
      <c r="K41" s="25"/>
      <c r="L41" s="47">
        <v>9.5</v>
      </c>
      <c r="M41" s="48">
        <f t="shared" si="8"/>
        <v>0</v>
      </c>
    </row>
    <row r="42" spans="1:13" ht="38.25">
      <c r="A42" s="43" t="s">
        <v>214</v>
      </c>
      <c r="B42" s="49" t="s">
        <v>720</v>
      </c>
      <c r="C42" s="45">
        <v>160</v>
      </c>
      <c r="D42" s="45" t="s">
        <v>146</v>
      </c>
      <c r="E42" s="25"/>
      <c r="F42" s="47">
        <v>9.5</v>
      </c>
      <c r="G42" s="48">
        <f>E42*1.095</f>
        <v>0</v>
      </c>
      <c r="H42" s="48">
        <f>G42*C42</f>
        <v>0</v>
      </c>
      <c r="I42" s="25"/>
      <c r="J42" s="25"/>
      <c r="K42" s="25"/>
      <c r="L42" s="47">
        <v>9.5</v>
      </c>
      <c r="M42" s="48">
        <f>K42*1.095</f>
        <v>0</v>
      </c>
    </row>
    <row r="43" spans="1:13" ht="51">
      <c r="A43" s="43" t="s">
        <v>215</v>
      </c>
      <c r="B43" s="44" t="s">
        <v>723</v>
      </c>
      <c r="C43" s="45">
        <v>68</v>
      </c>
      <c r="D43" s="45" t="s">
        <v>146</v>
      </c>
      <c r="E43" s="25"/>
      <c r="F43" s="47">
        <v>9.5</v>
      </c>
      <c r="G43" s="48">
        <f t="shared" si="6"/>
        <v>0</v>
      </c>
      <c r="H43" s="48">
        <f t="shared" si="7"/>
        <v>0</v>
      </c>
      <c r="I43" s="25"/>
      <c r="J43" s="25"/>
      <c r="K43" s="25"/>
      <c r="L43" s="47">
        <v>9.5</v>
      </c>
      <c r="M43" s="48">
        <f t="shared" si="8"/>
        <v>0</v>
      </c>
    </row>
    <row r="44" spans="1:13" ht="51">
      <c r="A44" s="43" t="s">
        <v>216</v>
      </c>
      <c r="B44" s="44" t="s">
        <v>722</v>
      </c>
      <c r="C44" s="45">
        <v>37</v>
      </c>
      <c r="D44" s="45" t="s">
        <v>199</v>
      </c>
      <c r="E44" s="25"/>
      <c r="F44" s="47">
        <v>9.5</v>
      </c>
      <c r="G44" s="48">
        <f t="shared" si="6"/>
        <v>0</v>
      </c>
      <c r="H44" s="48">
        <f t="shared" si="7"/>
        <v>0</v>
      </c>
      <c r="I44" s="25"/>
      <c r="J44" s="25"/>
      <c r="K44" s="25"/>
      <c r="L44" s="47">
        <v>9.5</v>
      </c>
      <c r="M44" s="48">
        <f t="shared" si="8"/>
        <v>0</v>
      </c>
    </row>
    <row r="45" spans="1:13" ht="38.25">
      <c r="A45" s="43" t="s">
        <v>217</v>
      </c>
      <c r="B45" s="44" t="s">
        <v>721</v>
      </c>
      <c r="C45" s="45">
        <v>170</v>
      </c>
      <c r="D45" s="45" t="s">
        <v>146</v>
      </c>
      <c r="E45" s="25"/>
      <c r="F45" s="47">
        <v>9.5</v>
      </c>
      <c r="G45" s="48">
        <f t="shared" si="6"/>
        <v>0</v>
      </c>
      <c r="H45" s="48">
        <f t="shared" si="7"/>
        <v>0</v>
      </c>
      <c r="I45" s="25"/>
      <c r="J45" s="25"/>
      <c r="K45" s="25"/>
      <c r="L45" s="47">
        <v>9.5</v>
      </c>
      <c r="M45" s="48">
        <f t="shared" si="8"/>
        <v>0</v>
      </c>
    </row>
    <row r="46" spans="1:13" ht="25.5">
      <c r="A46" s="43" t="s">
        <v>218</v>
      </c>
      <c r="B46" s="49" t="s">
        <v>139</v>
      </c>
      <c r="C46" s="45">
        <v>60</v>
      </c>
      <c r="D46" s="45" t="s">
        <v>146</v>
      </c>
      <c r="E46" s="25"/>
      <c r="F46" s="47">
        <v>9.5</v>
      </c>
      <c r="G46" s="48">
        <f t="shared" si="6"/>
        <v>0</v>
      </c>
      <c r="H46" s="48">
        <f t="shared" si="7"/>
        <v>0</v>
      </c>
      <c r="I46" s="25"/>
      <c r="J46" s="25"/>
      <c r="K46" s="25"/>
      <c r="L46" s="47">
        <v>9.5</v>
      </c>
      <c r="M46" s="48">
        <f t="shared" si="8"/>
        <v>0</v>
      </c>
    </row>
    <row r="47" spans="1:13" ht="25.5">
      <c r="A47" s="43" t="s">
        <v>219</v>
      </c>
      <c r="B47" s="44" t="s">
        <v>138</v>
      </c>
      <c r="C47" s="45">
        <v>500</v>
      </c>
      <c r="D47" s="45" t="s">
        <v>146</v>
      </c>
      <c r="E47" s="25"/>
      <c r="F47" s="47">
        <v>9.5</v>
      </c>
      <c r="G47" s="48">
        <f t="shared" si="6"/>
        <v>0</v>
      </c>
      <c r="H47" s="48">
        <f t="shared" si="7"/>
        <v>0</v>
      </c>
      <c r="I47" s="25"/>
      <c r="J47" s="25"/>
      <c r="K47" s="25"/>
      <c r="L47" s="47">
        <v>9.5</v>
      </c>
      <c r="M47" s="48">
        <f t="shared" si="8"/>
        <v>0</v>
      </c>
    </row>
    <row r="48" spans="1:13" ht="38.25">
      <c r="A48" s="43" t="s">
        <v>220</v>
      </c>
      <c r="B48" s="49" t="s">
        <v>156</v>
      </c>
      <c r="C48" s="45">
        <v>800</v>
      </c>
      <c r="D48" s="45" t="s">
        <v>146</v>
      </c>
      <c r="E48" s="25"/>
      <c r="F48" s="47">
        <v>9.5</v>
      </c>
      <c r="G48" s="48">
        <f t="shared" si="6"/>
        <v>0</v>
      </c>
      <c r="H48" s="48">
        <f t="shared" si="7"/>
        <v>0</v>
      </c>
      <c r="I48" s="25"/>
      <c r="J48" s="25"/>
      <c r="K48" s="25"/>
      <c r="L48" s="47">
        <v>9.5</v>
      </c>
      <c r="M48" s="48">
        <f t="shared" si="8"/>
        <v>0</v>
      </c>
    </row>
    <row r="49" spans="1:13" s="52" customFormat="1" ht="15">
      <c r="A49" s="22" t="s">
        <v>140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25.5">
      <c r="A50" s="43" t="s">
        <v>221</v>
      </c>
      <c r="B50" s="49" t="s">
        <v>150</v>
      </c>
      <c r="C50" s="45">
        <v>5</v>
      </c>
      <c r="D50" s="45" t="s">
        <v>145</v>
      </c>
      <c r="E50" s="25"/>
      <c r="F50" s="47">
        <v>9.5</v>
      </c>
      <c r="G50" s="48">
        <f aca="true" t="shared" si="9" ref="G50:G59">E50*1.095</f>
        <v>0</v>
      </c>
      <c r="H50" s="48">
        <f aca="true" t="shared" si="10" ref="H50:H59">G50*C50</f>
        <v>0</v>
      </c>
      <c r="I50" s="25"/>
      <c r="J50" s="25"/>
      <c r="K50" s="25"/>
      <c r="L50" s="47">
        <v>9.5</v>
      </c>
      <c r="M50" s="48">
        <f aca="true" t="shared" si="11" ref="M50:M59">K50*1.095</f>
        <v>0</v>
      </c>
    </row>
    <row r="51" spans="1:13" ht="38.25">
      <c r="A51" s="43" t="s">
        <v>222</v>
      </c>
      <c r="B51" s="49" t="s">
        <v>148</v>
      </c>
      <c r="C51" s="45">
        <v>60</v>
      </c>
      <c r="D51" s="45" t="s">
        <v>146</v>
      </c>
      <c r="E51" s="25"/>
      <c r="F51" s="47">
        <v>9.5</v>
      </c>
      <c r="G51" s="48">
        <f t="shared" si="9"/>
        <v>0</v>
      </c>
      <c r="H51" s="48">
        <f t="shared" si="10"/>
        <v>0</v>
      </c>
      <c r="I51" s="25"/>
      <c r="J51" s="25"/>
      <c r="K51" s="25"/>
      <c r="L51" s="47">
        <v>9.5</v>
      </c>
      <c r="M51" s="48">
        <f t="shared" si="11"/>
        <v>0</v>
      </c>
    </row>
    <row r="52" spans="1:13" ht="38.25">
      <c r="A52" s="43" t="s">
        <v>223</v>
      </c>
      <c r="B52" s="49" t="s">
        <v>147</v>
      </c>
      <c r="C52" s="45">
        <v>160</v>
      </c>
      <c r="D52" s="45" t="s">
        <v>146</v>
      </c>
      <c r="E52" s="25"/>
      <c r="F52" s="47">
        <v>9.5</v>
      </c>
      <c r="G52" s="48">
        <f t="shared" si="9"/>
        <v>0</v>
      </c>
      <c r="H52" s="48">
        <f t="shared" si="10"/>
        <v>0</v>
      </c>
      <c r="I52" s="25"/>
      <c r="J52" s="25"/>
      <c r="K52" s="25"/>
      <c r="L52" s="47">
        <v>9.5</v>
      </c>
      <c r="M52" s="48">
        <f t="shared" si="11"/>
        <v>0</v>
      </c>
    </row>
    <row r="53" spans="1:13" ht="25.5">
      <c r="A53" s="43" t="s">
        <v>224</v>
      </c>
      <c r="B53" s="49" t="s">
        <v>151</v>
      </c>
      <c r="C53" s="45">
        <v>5</v>
      </c>
      <c r="D53" s="45" t="s">
        <v>145</v>
      </c>
      <c r="E53" s="25"/>
      <c r="F53" s="47">
        <v>9.5</v>
      </c>
      <c r="G53" s="48">
        <f t="shared" si="9"/>
        <v>0</v>
      </c>
      <c r="H53" s="48">
        <f t="shared" si="10"/>
        <v>0</v>
      </c>
      <c r="I53" s="25"/>
      <c r="J53" s="25"/>
      <c r="K53" s="25"/>
      <c r="L53" s="47">
        <v>9.5</v>
      </c>
      <c r="M53" s="48">
        <f t="shared" si="11"/>
        <v>0</v>
      </c>
    </row>
    <row r="54" spans="1:13" ht="38.25">
      <c r="A54" s="43" t="s">
        <v>225</v>
      </c>
      <c r="B54" s="44" t="s">
        <v>149</v>
      </c>
      <c r="C54" s="45">
        <v>160</v>
      </c>
      <c r="D54" s="45" t="s">
        <v>146</v>
      </c>
      <c r="E54" s="25"/>
      <c r="F54" s="47">
        <v>9.5</v>
      </c>
      <c r="G54" s="48">
        <f t="shared" si="9"/>
        <v>0</v>
      </c>
      <c r="H54" s="48">
        <f t="shared" si="10"/>
        <v>0</v>
      </c>
      <c r="I54" s="25"/>
      <c r="J54" s="25"/>
      <c r="K54" s="25"/>
      <c r="L54" s="47">
        <v>9.5</v>
      </c>
      <c r="M54" s="48">
        <f t="shared" si="11"/>
        <v>0</v>
      </c>
    </row>
    <row r="55" spans="1:13" ht="38.25">
      <c r="A55" s="43" t="s">
        <v>226</v>
      </c>
      <c r="B55" s="44" t="s">
        <v>55</v>
      </c>
      <c r="C55" s="45">
        <v>260</v>
      </c>
      <c r="D55" s="45" t="s">
        <v>146</v>
      </c>
      <c r="E55" s="25"/>
      <c r="F55" s="47">
        <v>9.5</v>
      </c>
      <c r="G55" s="48">
        <f t="shared" si="9"/>
        <v>0</v>
      </c>
      <c r="H55" s="48">
        <f t="shared" si="10"/>
        <v>0</v>
      </c>
      <c r="I55" s="25"/>
      <c r="J55" s="25"/>
      <c r="K55" s="25"/>
      <c r="L55" s="47">
        <v>9.5</v>
      </c>
      <c r="M55" s="48">
        <f t="shared" si="11"/>
        <v>0</v>
      </c>
    </row>
    <row r="56" spans="1:13" ht="25.5">
      <c r="A56" s="43" t="s">
        <v>227</v>
      </c>
      <c r="B56" s="49" t="s">
        <v>141</v>
      </c>
      <c r="C56" s="45">
        <v>84</v>
      </c>
      <c r="D56" s="45" t="s">
        <v>146</v>
      </c>
      <c r="E56" s="25"/>
      <c r="F56" s="47">
        <v>9.5</v>
      </c>
      <c r="G56" s="48">
        <f t="shared" si="9"/>
        <v>0</v>
      </c>
      <c r="H56" s="48">
        <f t="shared" si="10"/>
        <v>0</v>
      </c>
      <c r="I56" s="25"/>
      <c r="J56" s="25"/>
      <c r="K56" s="25"/>
      <c r="L56" s="47">
        <v>9.5</v>
      </c>
      <c r="M56" s="48">
        <f t="shared" si="11"/>
        <v>0</v>
      </c>
    </row>
    <row r="57" spans="1:13" ht="38.25">
      <c r="A57" s="43" t="s">
        <v>228</v>
      </c>
      <c r="B57" s="44" t="s">
        <v>142</v>
      </c>
      <c r="C57" s="45">
        <v>20</v>
      </c>
      <c r="D57" s="45" t="s">
        <v>145</v>
      </c>
      <c r="E57" s="25"/>
      <c r="F57" s="47">
        <v>9.5</v>
      </c>
      <c r="G57" s="48">
        <f>E57*1.095</f>
        <v>0</v>
      </c>
      <c r="H57" s="48">
        <f>G57*C57</f>
        <v>0</v>
      </c>
      <c r="I57" s="25"/>
      <c r="J57" s="25"/>
      <c r="K57" s="25"/>
      <c r="L57" s="47">
        <v>9.5</v>
      </c>
      <c r="M57" s="48">
        <f>K57*1.095</f>
        <v>0</v>
      </c>
    </row>
    <row r="58" spans="1:13" ht="38.25">
      <c r="A58" s="43" t="s">
        <v>229</v>
      </c>
      <c r="B58" s="49" t="s">
        <v>143</v>
      </c>
      <c r="C58" s="45">
        <v>20</v>
      </c>
      <c r="D58" s="45" t="s">
        <v>145</v>
      </c>
      <c r="E58" s="25"/>
      <c r="F58" s="47">
        <v>9.5</v>
      </c>
      <c r="G58" s="48">
        <f t="shared" si="9"/>
        <v>0</v>
      </c>
      <c r="H58" s="48">
        <f t="shared" si="10"/>
        <v>0</v>
      </c>
      <c r="I58" s="25"/>
      <c r="J58" s="25"/>
      <c r="K58" s="25"/>
      <c r="L58" s="47">
        <v>9.5</v>
      </c>
      <c r="M58" s="48">
        <f t="shared" si="11"/>
        <v>0</v>
      </c>
    </row>
    <row r="59" spans="1:13" ht="38.25">
      <c r="A59" s="43" t="s">
        <v>230</v>
      </c>
      <c r="B59" s="49" t="s">
        <v>144</v>
      </c>
      <c r="C59" s="45">
        <v>5</v>
      </c>
      <c r="D59" s="45" t="s">
        <v>146</v>
      </c>
      <c r="E59" s="25"/>
      <c r="F59" s="47">
        <v>9.5</v>
      </c>
      <c r="G59" s="48">
        <f t="shared" si="9"/>
        <v>0</v>
      </c>
      <c r="H59" s="48">
        <f t="shared" si="10"/>
        <v>0</v>
      </c>
      <c r="I59" s="25"/>
      <c r="J59" s="25"/>
      <c r="K59" s="25"/>
      <c r="L59" s="47">
        <v>9.5</v>
      </c>
      <c r="M59" s="48">
        <f t="shared" si="11"/>
        <v>0</v>
      </c>
    </row>
    <row r="60" spans="1:13" ht="15">
      <c r="A60" s="22" t="s">
        <v>152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26.25" thickBot="1">
      <c r="A61" s="43" t="s">
        <v>231</v>
      </c>
      <c r="B61" s="53" t="s">
        <v>54</v>
      </c>
      <c r="C61" s="54">
        <v>6</v>
      </c>
      <c r="D61" s="54" t="s">
        <v>146</v>
      </c>
      <c r="E61" s="25"/>
      <c r="F61" s="47">
        <v>9.5</v>
      </c>
      <c r="G61" s="48">
        <f aca="true" t="shared" si="12" ref="G61:G72">E61*1.095</f>
        <v>0</v>
      </c>
      <c r="H61" s="48">
        <f aca="true" t="shared" si="13" ref="H61:H72">G61*C61</f>
        <v>0</v>
      </c>
      <c r="I61" s="26"/>
      <c r="J61" s="26"/>
      <c r="K61" s="26"/>
      <c r="L61" s="47">
        <v>9.5</v>
      </c>
      <c r="M61" s="55">
        <f aca="true" t="shared" si="14" ref="M61:M72">K61*1.095</f>
        <v>0</v>
      </c>
    </row>
    <row r="62" spans="1:13" ht="26.25" thickTop="1">
      <c r="A62" s="43" t="s">
        <v>232</v>
      </c>
      <c r="B62" s="49" t="s">
        <v>594</v>
      </c>
      <c r="C62" s="45">
        <v>2</v>
      </c>
      <c r="D62" s="45" t="s">
        <v>145</v>
      </c>
      <c r="E62" s="25"/>
      <c r="F62" s="47">
        <v>9.5</v>
      </c>
      <c r="G62" s="48">
        <f t="shared" si="12"/>
        <v>0</v>
      </c>
      <c r="H62" s="48">
        <f t="shared" si="13"/>
        <v>0</v>
      </c>
      <c r="I62" s="25"/>
      <c r="J62" s="25"/>
      <c r="K62" s="25"/>
      <c r="L62" s="47">
        <v>9.5</v>
      </c>
      <c r="M62" s="48">
        <f t="shared" si="14"/>
        <v>0</v>
      </c>
    </row>
    <row r="63" spans="1:13" ht="25.5">
      <c r="A63" s="43" t="s">
        <v>233</v>
      </c>
      <c r="B63" s="49" t="s">
        <v>595</v>
      </c>
      <c r="C63" s="45">
        <v>18</v>
      </c>
      <c r="D63" s="45" t="s">
        <v>145</v>
      </c>
      <c r="E63" s="25"/>
      <c r="F63" s="47">
        <v>9.5</v>
      </c>
      <c r="G63" s="48">
        <f t="shared" si="12"/>
        <v>0</v>
      </c>
      <c r="H63" s="48">
        <f t="shared" si="13"/>
        <v>0</v>
      </c>
      <c r="I63" s="25"/>
      <c r="J63" s="25"/>
      <c r="K63" s="25"/>
      <c r="L63" s="47">
        <v>9.5</v>
      </c>
      <c r="M63" s="48">
        <f t="shared" si="14"/>
        <v>0</v>
      </c>
    </row>
    <row r="64" spans="1:13" ht="38.25">
      <c r="A64" s="43" t="s">
        <v>234</v>
      </c>
      <c r="B64" s="49" t="s">
        <v>591</v>
      </c>
      <c r="C64" s="45">
        <v>83</v>
      </c>
      <c r="D64" s="45" t="s">
        <v>145</v>
      </c>
      <c r="E64" s="25"/>
      <c r="F64" s="47">
        <v>9.5</v>
      </c>
      <c r="G64" s="48">
        <f t="shared" si="12"/>
        <v>0</v>
      </c>
      <c r="H64" s="48">
        <f t="shared" si="13"/>
        <v>0</v>
      </c>
      <c r="I64" s="25"/>
      <c r="J64" s="25"/>
      <c r="K64" s="25"/>
      <c r="L64" s="47">
        <v>9.5</v>
      </c>
      <c r="M64" s="48">
        <f t="shared" si="14"/>
        <v>0</v>
      </c>
    </row>
    <row r="65" spans="1:13" ht="38.25">
      <c r="A65" s="43" t="s">
        <v>235</v>
      </c>
      <c r="B65" s="49" t="s">
        <v>589</v>
      </c>
      <c r="C65" s="45">
        <v>35</v>
      </c>
      <c r="D65" s="45" t="s">
        <v>145</v>
      </c>
      <c r="E65" s="25"/>
      <c r="F65" s="47">
        <v>9.5</v>
      </c>
      <c r="G65" s="48">
        <f t="shared" si="12"/>
        <v>0</v>
      </c>
      <c r="H65" s="48">
        <f t="shared" si="13"/>
        <v>0</v>
      </c>
      <c r="I65" s="25"/>
      <c r="J65" s="25"/>
      <c r="K65" s="25"/>
      <c r="L65" s="47">
        <v>9.5</v>
      </c>
      <c r="M65" s="48">
        <f t="shared" si="14"/>
        <v>0</v>
      </c>
    </row>
    <row r="66" spans="1:13" ht="38.25">
      <c r="A66" s="43" t="s">
        <v>236</v>
      </c>
      <c r="B66" s="49" t="s">
        <v>590</v>
      </c>
      <c r="C66" s="45">
        <v>35</v>
      </c>
      <c r="D66" s="45" t="s">
        <v>145</v>
      </c>
      <c r="E66" s="25"/>
      <c r="F66" s="47">
        <v>9.5</v>
      </c>
      <c r="G66" s="48">
        <f t="shared" si="12"/>
        <v>0</v>
      </c>
      <c r="H66" s="48">
        <f t="shared" si="13"/>
        <v>0</v>
      </c>
      <c r="I66" s="25"/>
      <c r="J66" s="25"/>
      <c r="K66" s="25"/>
      <c r="L66" s="47">
        <v>9.5</v>
      </c>
      <c r="M66" s="48">
        <f t="shared" si="14"/>
        <v>0</v>
      </c>
    </row>
    <row r="67" spans="1:13" ht="38.25">
      <c r="A67" s="43" t="s">
        <v>237</v>
      </c>
      <c r="B67" s="49" t="s">
        <v>592</v>
      </c>
      <c r="C67" s="45">
        <v>30</v>
      </c>
      <c r="D67" s="45" t="s">
        <v>145</v>
      </c>
      <c r="E67" s="25"/>
      <c r="F67" s="47">
        <v>9.5</v>
      </c>
      <c r="G67" s="48">
        <f t="shared" si="12"/>
        <v>0</v>
      </c>
      <c r="H67" s="48">
        <f t="shared" si="13"/>
        <v>0</v>
      </c>
      <c r="I67" s="25"/>
      <c r="J67" s="25"/>
      <c r="K67" s="25"/>
      <c r="L67" s="47">
        <v>9.5</v>
      </c>
      <c r="M67" s="48">
        <f t="shared" si="14"/>
        <v>0</v>
      </c>
    </row>
    <row r="68" spans="1:13" ht="38.25">
      <c r="A68" s="43" t="s">
        <v>238</v>
      </c>
      <c r="B68" s="49" t="s">
        <v>593</v>
      </c>
      <c r="C68" s="45">
        <v>30</v>
      </c>
      <c r="D68" s="45" t="s">
        <v>145</v>
      </c>
      <c r="E68" s="25"/>
      <c r="F68" s="47">
        <v>9.5</v>
      </c>
      <c r="G68" s="48">
        <f t="shared" si="12"/>
        <v>0</v>
      </c>
      <c r="H68" s="48">
        <f t="shared" si="13"/>
        <v>0</v>
      </c>
      <c r="I68" s="25"/>
      <c r="J68" s="25"/>
      <c r="K68" s="25"/>
      <c r="L68" s="47">
        <v>9.5</v>
      </c>
      <c r="M68" s="48">
        <f t="shared" si="14"/>
        <v>0</v>
      </c>
    </row>
    <row r="69" spans="1:13" ht="38.25">
      <c r="A69" s="43" t="s">
        <v>239</v>
      </c>
      <c r="B69" s="49" t="s">
        <v>725</v>
      </c>
      <c r="C69" s="45">
        <v>46</v>
      </c>
      <c r="D69" s="45" t="s">
        <v>146</v>
      </c>
      <c r="E69" s="25"/>
      <c r="F69" s="47">
        <v>9.5</v>
      </c>
      <c r="G69" s="48">
        <f t="shared" si="12"/>
        <v>0</v>
      </c>
      <c r="H69" s="48">
        <f t="shared" si="13"/>
        <v>0</v>
      </c>
      <c r="I69" s="25"/>
      <c r="J69" s="25"/>
      <c r="K69" s="25"/>
      <c r="L69" s="47">
        <v>9.5</v>
      </c>
      <c r="M69" s="48">
        <f t="shared" si="14"/>
        <v>0</v>
      </c>
    </row>
    <row r="70" spans="1:13" ht="38.25">
      <c r="A70" s="43" t="s">
        <v>240</v>
      </c>
      <c r="B70" s="49" t="s">
        <v>153</v>
      </c>
      <c r="C70" s="45">
        <v>4</v>
      </c>
      <c r="D70" s="45" t="s">
        <v>145</v>
      </c>
      <c r="E70" s="25"/>
      <c r="F70" s="47">
        <v>9.5</v>
      </c>
      <c r="G70" s="48">
        <f t="shared" si="12"/>
        <v>0</v>
      </c>
      <c r="H70" s="48">
        <f t="shared" si="13"/>
        <v>0</v>
      </c>
      <c r="I70" s="25"/>
      <c r="J70" s="25"/>
      <c r="K70" s="25"/>
      <c r="L70" s="47">
        <v>9.5</v>
      </c>
      <c r="M70" s="48">
        <f t="shared" si="14"/>
        <v>0</v>
      </c>
    </row>
    <row r="71" spans="1:13" ht="25.5">
      <c r="A71" s="43" t="s">
        <v>241</v>
      </c>
      <c r="B71" s="49" t="s">
        <v>154</v>
      </c>
      <c r="C71" s="45">
        <v>10</v>
      </c>
      <c r="D71" s="45" t="s">
        <v>146</v>
      </c>
      <c r="E71" s="25"/>
      <c r="F71" s="47">
        <v>9.5</v>
      </c>
      <c r="G71" s="48">
        <f t="shared" si="12"/>
        <v>0</v>
      </c>
      <c r="H71" s="48">
        <f t="shared" si="13"/>
        <v>0</v>
      </c>
      <c r="I71" s="25"/>
      <c r="J71" s="25"/>
      <c r="K71" s="25"/>
      <c r="L71" s="47">
        <v>9.5</v>
      </c>
      <c r="M71" s="48">
        <f t="shared" si="14"/>
        <v>0</v>
      </c>
    </row>
    <row r="72" spans="1:13" ht="39" thickBot="1">
      <c r="A72" s="43" t="s">
        <v>242</v>
      </c>
      <c r="B72" s="53" t="s">
        <v>565</v>
      </c>
      <c r="C72" s="54">
        <v>55</v>
      </c>
      <c r="D72" s="45" t="s">
        <v>146</v>
      </c>
      <c r="E72" s="25"/>
      <c r="F72" s="47">
        <v>9.5</v>
      </c>
      <c r="G72" s="48">
        <f t="shared" si="12"/>
        <v>0</v>
      </c>
      <c r="H72" s="48">
        <f t="shared" si="13"/>
        <v>0</v>
      </c>
      <c r="I72" s="26"/>
      <c r="J72" s="26"/>
      <c r="K72" s="26"/>
      <c r="L72" s="47">
        <v>9.5</v>
      </c>
      <c r="M72" s="55">
        <f t="shared" si="14"/>
        <v>0</v>
      </c>
    </row>
    <row r="73" spans="1:13" ht="15.75" thickTop="1">
      <c r="A73" s="6" t="s">
        <v>678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51">
      <c r="A74" s="43" t="s">
        <v>338</v>
      </c>
      <c r="B74" s="44" t="s">
        <v>537</v>
      </c>
      <c r="C74" s="45">
        <v>756</v>
      </c>
      <c r="D74" s="45" t="s">
        <v>146</v>
      </c>
      <c r="E74" s="25"/>
      <c r="F74" s="47">
        <v>9.5</v>
      </c>
      <c r="G74" s="48">
        <f>E74*1.095</f>
        <v>0</v>
      </c>
      <c r="H74" s="48">
        <f>G74*C74</f>
        <v>0</v>
      </c>
      <c r="I74" s="25"/>
      <c r="J74" s="25"/>
      <c r="K74" s="25"/>
      <c r="L74" s="47">
        <v>9.5</v>
      </c>
      <c r="M74" s="48">
        <f>K74*1.095</f>
        <v>0</v>
      </c>
    </row>
    <row r="75" spans="1:13" ht="38.25">
      <c r="A75" s="43" t="s">
        <v>339</v>
      </c>
      <c r="B75" s="44" t="s">
        <v>538</v>
      </c>
      <c r="C75" s="45">
        <v>96</v>
      </c>
      <c r="D75" s="45" t="s">
        <v>146</v>
      </c>
      <c r="E75" s="25"/>
      <c r="F75" s="47">
        <v>9.5</v>
      </c>
      <c r="G75" s="48">
        <f>E75*1.095</f>
        <v>0</v>
      </c>
      <c r="H75" s="48">
        <f>G75*C75</f>
        <v>0</v>
      </c>
      <c r="I75" s="25"/>
      <c r="J75" s="25"/>
      <c r="K75" s="25"/>
      <c r="L75" s="47">
        <v>9.5</v>
      </c>
      <c r="M75" s="48">
        <f>K75*1.095</f>
        <v>0</v>
      </c>
    </row>
    <row r="76" spans="1:13" ht="25.5">
      <c r="A76" s="43" t="s">
        <v>340</v>
      </c>
      <c r="B76" s="44" t="s">
        <v>539</v>
      </c>
      <c r="C76" s="45">
        <v>324</v>
      </c>
      <c r="D76" s="45" t="s">
        <v>146</v>
      </c>
      <c r="E76" s="25"/>
      <c r="F76" s="47">
        <v>9.5</v>
      </c>
      <c r="G76" s="48">
        <f>E76*1.095</f>
        <v>0</v>
      </c>
      <c r="H76" s="48">
        <f>G76*C76</f>
        <v>0</v>
      </c>
      <c r="I76" s="25"/>
      <c r="J76" s="25"/>
      <c r="K76" s="25"/>
      <c r="L76" s="47">
        <v>9.5</v>
      </c>
      <c r="M76" s="48">
        <f>K76*1.095</f>
        <v>0</v>
      </c>
    </row>
    <row r="77" spans="1:13" s="59" customFormat="1" ht="21.75" customHeight="1">
      <c r="A77" s="56"/>
      <c r="B77" s="57" t="s">
        <v>182</v>
      </c>
      <c r="C77" s="56"/>
      <c r="D77" s="56"/>
      <c r="E77" s="58">
        <f>SUM(E14:E21,E23:E37,E39:E48,E50:E59,E61:E72,E74:E76)</f>
        <v>0</v>
      </c>
      <c r="F77" s="58"/>
      <c r="G77" s="58">
        <f aca="true" t="shared" si="15" ref="G77:M77">SUM(G14:G21,G23:G37,G39:G48,G50:G59,G61:G72,G74:G76)</f>
        <v>0</v>
      </c>
      <c r="H77" s="58">
        <f t="shared" si="15"/>
        <v>0</v>
      </c>
      <c r="I77" s="58"/>
      <c r="J77" s="58"/>
      <c r="K77" s="58">
        <f t="shared" si="15"/>
        <v>0</v>
      </c>
      <c r="L77" s="58"/>
      <c r="M77" s="58">
        <f t="shared" si="15"/>
        <v>0</v>
      </c>
    </row>
    <row r="80" spans="1:7" ht="15">
      <c r="A80" s="9" t="s">
        <v>158</v>
      </c>
      <c r="B80" s="9"/>
      <c r="C80" s="9"/>
      <c r="D80" s="9"/>
      <c r="E80" s="9"/>
      <c r="F80" s="9"/>
      <c r="G80" s="9"/>
    </row>
    <row r="81" spans="1:13" ht="15">
      <c r="A81" s="8" t="s">
        <v>159</v>
      </c>
      <c r="B81" s="8"/>
      <c r="C81" s="8"/>
      <c r="D81" s="7" t="s">
        <v>166</v>
      </c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8" t="s">
        <v>706</v>
      </c>
      <c r="B82" s="8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8" t="s">
        <v>707</v>
      </c>
      <c r="B83" s="8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8" t="s">
        <v>162</v>
      </c>
      <c r="B84" s="8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8" t="s">
        <v>160</v>
      </c>
      <c r="B85" s="8"/>
      <c r="C85" s="8"/>
      <c r="D85" s="7" t="s">
        <v>167</v>
      </c>
      <c r="E85" s="7"/>
      <c r="F85" s="7"/>
      <c r="G85" s="7"/>
      <c r="H85" s="7"/>
      <c r="I85" s="7"/>
      <c r="J85" s="7"/>
      <c r="K85" s="7"/>
      <c r="L85" s="7"/>
      <c r="M85" s="7"/>
    </row>
    <row r="86" spans="1:13" ht="30" customHeight="1">
      <c r="A86" s="10" t="s">
        <v>161</v>
      </c>
      <c r="B86" s="10"/>
      <c r="C86" s="10"/>
      <c r="D86" s="7" t="s">
        <v>168</v>
      </c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8" t="s">
        <v>163</v>
      </c>
      <c r="B87" s="8"/>
      <c r="C87" s="8"/>
      <c r="D87" s="7" t="s">
        <v>169</v>
      </c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8" t="s">
        <v>711</v>
      </c>
      <c r="B88" s="8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31.5" customHeight="1">
      <c r="A89" s="8" t="s">
        <v>164</v>
      </c>
      <c r="B89" s="8"/>
      <c r="C89" s="8"/>
      <c r="D89" s="7" t="s">
        <v>712</v>
      </c>
      <c r="E89" s="7"/>
      <c r="F89" s="7"/>
      <c r="G89" s="7"/>
      <c r="H89" s="7"/>
      <c r="I89" s="7"/>
      <c r="J89" s="7"/>
      <c r="K89" s="7"/>
      <c r="L89" s="7"/>
      <c r="M89" s="7"/>
    </row>
    <row r="90" spans="1:10" ht="15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2" ht="15.75" thickBot="1">
      <c r="A91" s="9" t="s">
        <v>170</v>
      </c>
      <c r="B91" s="9"/>
    </row>
    <row r="92" spans="1:13" ht="51">
      <c r="A92" s="32" t="s">
        <v>102</v>
      </c>
      <c r="B92" s="33" t="s">
        <v>188</v>
      </c>
      <c r="C92" s="33" t="s">
        <v>103</v>
      </c>
      <c r="D92" s="33" t="s">
        <v>104</v>
      </c>
      <c r="E92" s="34" t="s">
        <v>105</v>
      </c>
      <c r="F92" s="34" t="s">
        <v>708</v>
      </c>
      <c r="G92" s="35" t="s">
        <v>106</v>
      </c>
      <c r="H92" s="35" t="s">
        <v>107</v>
      </c>
      <c r="I92" s="36" t="s">
        <v>108</v>
      </c>
      <c r="J92" s="36" t="s">
        <v>157</v>
      </c>
      <c r="K92" s="36" t="s">
        <v>109</v>
      </c>
      <c r="L92" s="36" t="s">
        <v>708</v>
      </c>
      <c r="M92" s="35" t="s">
        <v>165</v>
      </c>
    </row>
    <row r="93" spans="1:13" ht="15">
      <c r="A93" s="37">
        <v>0</v>
      </c>
      <c r="B93" s="38">
        <v>1</v>
      </c>
      <c r="C93" s="38">
        <v>2</v>
      </c>
      <c r="D93" s="38">
        <v>3</v>
      </c>
      <c r="E93" s="39">
        <v>4</v>
      </c>
      <c r="F93" s="39">
        <v>5</v>
      </c>
      <c r="G93" s="40" t="s">
        <v>709</v>
      </c>
      <c r="H93" s="40" t="s">
        <v>110</v>
      </c>
      <c r="I93" s="41">
        <v>8</v>
      </c>
      <c r="J93" s="41">
        <v>9</v>
      </c>
      <c r="K93" s="41">
        <v>10</v>
      </c>
      <c r="L93" s="41">
        <v>11</v>
      </c>
      <c r="M93" s="40" t="s">
        <v>710</v>
      </c>
    </row>
    <row r="94" spans="1:13" ht="15">
      <c r="A94" s="12" t="s">
        <v>174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61" t="s">
        <v>111</v>
      </c>
      <c r="B95" s="62" t="s">
        <v>171</v>
      </c>
      <c r="C95" s="63">
        <v>50</v>
      </c>
      <c r="D95" s="63" t="s">
        <v>146</v>
      </c>
      <c r="E95" s="63">
        <v>1.25</v>
      </c>
      <c r="F95" s="63">
        <v>9.5</v>
      </c>
      <c r="G95" s="64">
        <f>E95*1.095</f>
        <v>1.36875</v>
      </c>
      <c r="H95" s="64">
        <f>(G95*C95)</f>
        <v>68.4375</v>
      </c>
      <c r="I95" s="63" t="s">
        <v>176</v>
      </c>
      <c r="J95" s="63" t="s">
        <v>177</v>
      </c>
      <c r="K95" s="63">
        <v>1.37</v>
      </c>
      <c r="L95" s="63">
        <v>9.5</v>
      </c>
      <c r="M95" s="64">
        <f>K95*1.095</f>
        <v>1.50015</v>
      </c>
    </row>
    <row r="96" spans="1:13" ht="15">
      <c r="A96" s="61" t="s">
        <v>112</v>
      </c>
      <c r="B96" s="62" t="s">
        <v>172</v>
      </c>
      <c r="C96" s="63">
        <v>20</v>
      </c>
      <c r="D96" s="63" t="s">
        <v>145</v>
      </c>
      <c r="E96" s="63">
        <v>2.52</v>
      </c>
      <c r="F96" s="63">
        <v>9.5</v>
      </c>
      <c r="G96" s="64">
        <f>E96*1.095</f>
        <v>2.7594</v>
      </c>
      <c r="H96" s="64">
        <f>(G96*C96)</f>
        <v>55.187999999999995</v>
      </c>
      <c r="I96" s="63" t="s">
        <v>178</v>
      </c>
      <c r="J96" s="63" t="s">
        <v>181</v>
      </c>
      <c r="K96" s="63">
        <v>2.52</v>
      </c>
      <c r="L96" s="63">
        <v>9.5</v>
      </c>
      <c r="M96" s="64">
        <f>K96*1.095</f>
        <v>2.7594</v>
      </c>
    </row>
    <row r="97" spans="1:13" ht="15">
      <c r="A97" s="61" t="s">
        <v>113</v>
      </c>
      <c r="B97" s="65" t="s">
        <v>173</v>
      </c>
      <c r="C97" s="63">
        <v>45</v>
      </c>
      <c r="D97" s="63" t="s">
        <v>175</v>
      </c>
      <c r="E97" s="63">
        <v>0.45</v>
      </c>
      <c r="F97" s="63">
        <v>9.5</v>
      </c>
      <c r="G97" s="64">
        <f>E97*1.095</f>
        <v>0.49275</v>
      </c>
      <c r="H97" s="64">
        <f>(G97*C97)</f>
        <v>22.173750000000002</v>
      </c>
      <c r="I97" s="63" t="s">
        <v>179</v>
      </c>
      <c r="J97" s="63" t="s">
        <v>180</v>
      </c>
      <c r="K97" s="63">
        <v>0.45</v>
      </c>
      <c r="L97" s="63">
        <v>9.5</v>
      </c>
      <c r="M97" s="64">
        <f>K97*1.095</f>
        <v>0.49275</v>
      </c>
    </row>
    <row r="98" spans="1:13" ht="15">
      <c r="A98" s="66"/>
      <c r="B98" s="67" t="s">
        <v>182</v>
      </c>
      <c r="C98" s="68"/>
      <c r="D98" s="68"/>
      <c r="E98" s="68">
        <f>SUM(E95:E97)</f>
        <v>4.22</v>
      </c>
      <c r="F98" s="68"/>
      <c r="G98" s="69">
        <f>SUM(G95:G97)</f>
        <v>4.6209</v>
      </c>
      <c r="H98" s="69">
        <f>SUM(H95:H97)</f>
        <v>145.79925</v>
      </c>
      <c r="I98" s="68"/>
      <c r="J98" s="68"/>
      <c r="K98" s="68">
        <f>SUM(K95:K97)</f>
        <v>4.34</v>
      </c>
      <c r="L98" s="68"/>
      <c r="M98" s="70">
        <f>SUM(M95:M97)</f>
        <v>4.7523</v>
      </c>
    </row>
    <row r="100" spans="1:2" ht="15">
      <c r="A100" s="2" t="s">
        <v>183</v>
      </c>
      <c r="B100" s="2"/>
    </row>
    <row r="101" spans="1:13" ht="15">
      <c r="A101" s="10" t="s">
        <v>184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0" t="s">
        <v>185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0" t="s">
        <v>186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0" t="s">
        <v>187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0" t="s">
        <v>190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0" t="s">
        <v>191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8" spans="1:7" ht="15">
      <c r="A108" s="2" t="s">
        <v>192</v>
      </c>
      <c r="B108" s="2"/>
      <c r="C108" s="2"/>
      <c r="D108" s="2"/>
      <c r="E108" s="2"/>
      <c r="F108" s="2"/>
      <c r="G108" s="2"/>
    </row>
    <row r="109" spans="1:13" ht="15">
      <c r="A109" s="8" t="s">
        <v>193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">
      <c r="A110" s="8" t="s">
        <v>566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">
      <c r="A111" s="1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</row>
    <row r="112" spans="1:3" ht="15">
      <c r="A112" s="3" t="s">
        <v>194</v>
      </c>
      <c r="B112" s="3"/>
      <c r="C112" s="3"/>
    </row>
    <row r="113" spans="1:13" ht="15">
      <c r="A113" s="8" t="s">
        <v>195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6" spans="1:13" ht="15" customHeight="1">
      <c r="A116" s="4" t="s">
        <v>196</v>
      </c>
      <c r="B116" s="4"/>
      <c r="C116" s="4"/>
      <c r="D116" s="4"/>
      <c r="E116" s="71"/>
      <c r="F116" s="71"/>
      <c r="G116" s="4" t="s">
        <v>197</v>
      </c>
      <c r="H116" s="4"/>
      <c r="I116" s="4" t="s">
        <v>198</v>
      </c>
      <c r="J116" s="4"/>
      <c r="K116" s="4"/>
      <c r="L116" s="4"/>
      <c r="M116" s="4"/>
    </row>
  </sheetData>
  <sheetProtection password="C9C1" sheet="1" objects="1" scenarios="1"/>
  <mergeCells count="58">
    <mergeCell ref="A87:C87"/>
    <mergeCell ref="I116:M116"/>
    <mergeCell ref="A104:M104"/>
    <mergeCell ref="A105:M105"/>
    <mergeCell ref="A106:M106"/>
    <mergeCell ref="A94:M94"/>
    <mergeCell ref="A110:M110"/>
    <mergeCell ref="A111:M111"/>
    <mergeCell ref="A101:M101"/>
    <mergeCell ref="A102:M102"/>
    <mergeCell ref="A103:M103"/>
    <mergeCell ref="D87:M87"/>
    <mergeCell ref="D88:M88"/>
    <mergeCell ref="D89:M89"/>
    <mergeCell ref="A88:C88"/>
    <mergeCell ref="A89:C89"/>
    <mergeCell ref="D86:M86"/>
    <mergeCell ref="D82:M82"/>
    <mergeCell ref="A116:D116"/>
    <mergeCell ref="G116:H116"/>
    <mergeCell ref="A112:C112"/>
    <mergeCell ref="A91:B91"/>
    <mergeCell ref="A100:B100"/>
    <mergeCell ref="A108:G108"/>
    <mergeCell ref="A113:M113"/>
    <mergeCell ref="A109:M109"/>
    <mergeCell ref="D83:M83"/>
    <mergeCell ref="D80:G80"/>
    <mergeCell ref="D84:M84"/>
    <mergeCell ref="D85:M85"/>
    <mergeCell ref="A60:M60"/>
    <mergeCell ref="A85:C85"/>
    <mergeCell ref="D81:M81"/>
    <mergeCell ref="A73:M73"/>
    <mergeCell ref="A86:C86"/>
    <mergeCell ref="A80:C80"/>
    <mergeCell ref="A81:C81"/>
    <mergeCell ref="A82:C82"/>
    <mergeCell ref="A83:C83"/>
    <mergeCell ref="A84:C84"/>
    <mergeCell ref="A4:D4"/>
    <mergeCell ref="H5:K5"/>
    <mergeCell ref="A5:D5"/>
    <mergeCell ref="A38:M38"/>
    <mergeCell ref="G9:J9"/>
    <mergeCell ref="G8:H8"/>
    <mergeCell ref="A13:M13"/>
    <mergeCell ref="A22:M22"/>
    <mergeCell ref="A49:M49"/>
    <mergeCell ref="A1:D1"/>
    <mergeCell ref="H1:K1"/>
    <mergeCell ref="H6:K6"/>
    <mergeCell ref="H2:K2"/>
    <mergeCell ref="H3:K3"/>
    <mergeCell ref="H4:K4"/>
    <mergeCell ref="A6:D6"/>
    <mergeCell ref="A2:D2"/>
    <mergeCell ref="A3:D3"/>
  </mergeCells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9" scale="67" r:id="rId1"/>
  <headerFooter>
    <oddHeader>&amp;COBR-3/1 A</oddHeader>
  </headerFooter>
  <rowBreaks count="4" manualBreakCount="4">
    <brk id="21" max="255" man="1"/>
    <brk id="36" max="12" man="1"/>
    <brk id="59" max="255" man="1"/>
    <brk id="7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3"/>
  <sheetViews>
    <sheetView view="pageBreakPreview" zoomScale="70" zoomScaleSheetLayoutView="70" zoomScalePageLayoutView="0" workbookViewId="0" topLeftCell="A40">
      <selection activeCell="G103" sqref="G103:H103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408</v>
      </c>
      <c r="G9" s="75" t="s">
        <v>419</v>
      </c>
    </row>
    <row r="10" ht="15.75" thickBot="1"/>
    <row r="11" spans="1:13" s="29" customFormat="1" ht="63.75">
      <c r="A11" s="120" t="s">
        <v>102</v>
      </c>
      <c r="B11" s="121" t="s">
        <v>188</v>
      </c>
      <c r="C11" s="121" t="s">
        <v>103</v>
      </c>
      <c r="D11" s="121" t="s">
        <v>104</v>
      </c>
      <c r="E11" s="122" t="s">
        <v>105</v>
      </c>
      <c r="F11" s="122" t="s">
        <v>708</v>
      </c>
      <c r="G11" s="123" t="s">
        <v>106</v>
      </c>
      <c r="H11" s="123" t="s">
        <v>107</v>
      </c>
      <c r="I11" s="124" t="s">
        <v>108</v>
      </c>
      <c r="J11" s="124" t="s">
        <v>157</v>
      </c>
      <c r="K11" s="124" t="s">
        <v>109</v>
      </c>
      <c r="L11" s="124" t="s">
        <v>708</v>
      </c>
      <c r="M11" s="123" t="s">
        <v>165</v>
      </c>
    </row>
    <row r="12" spans="1:13" s="42" customFormat="1" ht="18" customHeight="1">
      <c r="A12" s="125">
        <v>0</v>
      </c>
      <c r="B12" s="126">
        <v>1</v>
      </c>
      <c r="C12" s="126">
        <v>2</v>
      </c>
      <c r="D12" s="126">
        <v>3</v>
      </c>
      <c r="E12" s="127">
        <v>4</v>
      </c>
      <c r="F12" s="127">
        <v>5</v>
      </c>
      <c r="G12" s="128" t="s">
        <v>709</v>
      </c>
      <c r="H12" s="128" t="s">
        <v>110</v>
      </c>
      <c r="I12" s="129">
        <v>8</v>
      </c>
      <c r="J12" s="129">
        <v>9</v>
      </c>
      <c r="K12" s="129">
        <v>10</v>
      </c>
      <c r="L12" s="129">
        <v>11</v>
      </c>
      <c r="M12" s="128" t="s">
        <v>710</v>
      </c>
    </row>
    <row r="13" spans="1:13" ht="15">
      <c r="A13" s="181" t="s">
        <v>802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ht="25.5">
      <c r="A14" s="115" t="s">
        <v>111</v>
      </c>
      <c r="B14" s="77" t="s">
        <v>420</v>
      </c>
      <c r="C14" s="78">
        <v>5</v>
      </c>
      <c r="D14" s="78" t="s">
        <v>145</v>
      </c>
      <c r="E14" s="28"/>
      <c r="F14" s="130">
        <v>9.5</v>
      </c>
      <c r="G14" s="131">
        <f aca="true" t="shared" si="0" ref="G14:G32">E14*1.095</f>
        <v>0</v>
      </c>
      <c r="H14" s="131">
        <f aca="true" t="shared" si="1" ref="H14:H32">G14*C14</f>
        <v>0</v>
      </c>
      <c r="I14" s="28"/>
      <c r="J14" s="28"/>
      <c r="K14" s="28"/>
      <c r="L14" s="130">
        <v>9.5</v>
      </c>
      <c r="M14" s="131">
        <f aca="true" t="shared" si="2" ref="M14:M32">K14*1.095</f>
        <v>0</v>
      </c>
    </row>
    <row r="15" spans="1:13" ht="25.5">
      <c r="A15" s="115" t="s">
        <v>112</v>
      </c>
      <c r="B15" s="77" t="s">
        <v>133</v>
      </c>
      <c r="C15" s="78">
        <v>16</v>
      </c>
      <c r="D15" s="78" t="s">
        <v>145</v>
      </c>
      <c r="E15" s="28"/>
      <c r="F15" s="130">
        <v>9.5</v>
      </c>
      <c r="G15" s="131">
        <f t="shared" si="0"/>
        <v>0</v>
      </c>
      <c r="H15" s="131">
        <f t="shared" si="1"/>
        <v>0</v>
      </c>
      <c r="I15" s="28"/>
      <c r="J15" s="28"/>
      <c r="K15" s="28"/>
      <c r="L15" s="130">
        <v>9.5</v>
      </c>
      <c r="M15" s="131">
        <f t="shared" si="2"/>
        <v>0</v>
      </c>
    </row>
    <row r="16" spans="1:13" ht="15">
      <c r="A16" s="115" t="s">
        <v>113</v>
      </c>
      <c r="B16" s="77" t="s">
        <v>132</v>
      </c>
      <c r="C16" s="78">
        <v>5</v>
      </c>
      <c r="D16" s="78" t="s">
        <v>145</v>
      </c>
      <c r="E16" s="28"/>
      <c r="F16" s="130">
        <v>9.5</v>
      </c>
      <c r="G16" s="131">
        <f t="shared" si="0"/>
        <v>0</v>
      </c>
      <c r="H16" s="131">
        <f t="shared" si="1"/>
        <v>0</v>
      </c>
      <c r="I16" s="28"/>
      <c r="J16" s="28"/>
      <c r="K16" s="28"/>
      <c r="L16" s="130">
        <v>9.5</v>
      </c>
      <c r="M16" s="131">
        <f t="shared" si="2"/>
        <v>0</v>
      </c>
    </row>
    <row r="17" spans="1:13" ht="38.25">
      <c r="A17" s="115" t="s">
        <v>114</v>
      </c>
      <c r="B17" s="77" t="s">
        <v>433</v>
      </c>
      <c r="C17" s="78">
        <v>10</v>
      </c>
      <c r="D17" s="78" t="s">
        <v>145</v>
      </c>
      <c r="E17" s="28"/>
      <c r="F17" s="130">
        <v>9.5</v>
      </c>
      <c r="G17" s="131">
        <f t="shared" si="0"/>
        <v>0</v>
      </c>
      <c r="H17" s="131">
        <f t="shared" si="1"/>
        <v>0</v>
      </c>
      <c r="I17" s="28"/>
      <c r="J17" s="28"/>
      <c r="K17" s="28"/>
      <c r="L17" s="130">
        <v>9.5</v>
      </c>
      <c r="M17" s="131">
        <f t="shared" si="2"/>
        <v>0</v>
      </c>
    </row>
    <row r="18" spans="1:13" ht="38.25">
      <c r="A18" s="115" t="s">
        <v>115</v>
      </c>
      <c r="B18" s="77" t="s">
        <v>432</v>
      </c>
      <c r="C18" s="78">
        <v>53</v>
      </c>
      <c r="D18" s="78" t="s">
        <v>145</v>
      </c>
      <c r="E18" s="28"/>
      <c r="F18" s="130">
        <v>9.5</v>
      </c>
      <c r="G18" s="131">
        <f t="shared" si="0"/>
        <v>0</v>
      </c>
      <c r="H18" s="131">
        <f t="shared" si="1"/>
        <v>0</v>
      </c>
      <c r="I18" s="28"/>
      <c r="J18" s="28"/>
      <c r="K18" s="28"/>
      <c r="L18" s="130">
        <v>9.5</v>
      </c>
      <c r="M18" s="131">
        <f t="shared" si="2"/>
        <v>0</v>
      </c>
    </row>
    <row r="19" spans="1:13" ht="38.25">
      <c r="A19" s="115" t="s">
        <v>116</v>
      </c>
      <c r="B19" s="77" t="s">
        <v>582</v>
      </c>
      <c r="C19" s="78">
        <v>8</v>
      </c>
      <c r="D19" s="78" t="s">
        <v>146</v>
      </c>
      <c r="E19" s="28"/>
      <c r="F19" s="130">
        <v>9.5</v>
      </c>
      <c r="G19" s="131">
        <f t="shared" si="0"/>
        <v>0</v>
      </c>
      <c r="H19" s="131">
        <f t="shared" si="1"/>
        <v>0</v>
      </c>
      <c r="I19" s="28"/>
      <c r="J19" s="28"/>
      <c r="K19" s="28"/>
      <c r="L19" s="130">
        <v>9.5</v>
      </c>
      <c r="M19" s="131">
        <f t="shared" si="2"/>
        <v>0</v>
      </c>
    </row>
    <row r="20" spans="1:13" ht="25.5">
      <c r="A20" s="115" t="s">
        <v>117</v>
      </c>
      <c r="B20" s="77" t="s">
        <v>447</v>
      </c>
      <c r="C20" s="78">
        <v>19</v>
      </c>
      <c r="D20" s="78" t="s">
        <v>145</v>
      </c>
      <c r="E20" s="28"/>
      <c r="F20" s="130">
        <v>9.5</v>
      </c>
      <c r="G20" s="131">
        <f t="shared" si="0"/>
        <v>0</v>
      </c>
      <c r="H20" s="131">
        <f t="shared" si="1"/>
        <v>0</v>
      </c>
      <c r="I20" s="28"/>
      <c r="J20" s="28"/>
      <c r="K20" s="28"/>
      <c r="L20" s="130">
        <v>9.5</v>
      </c>
      <c r="M20" s="131">
        <f t="shared" si="2"/>
        <v>0</v>
      </c>
    </row>
    <row r="21" spans="1:13" ht="38.25">
      <c r="A21" s="115" t="s">
        <v>118</v>
      </c>
      <c r="B21" s="77" t="s">
        <v>803</v>
      </c>
      <c r="C21" s="78">
        <v>4</v>
      </c>
      <c r="D21" s="78" t="s">
        <v>145</v>
      </c>
      <c r="E21" s="28"/>
      <c r="F21" s="130">
        <v>9.5</v>
      </c>
      <c r="G21" s="131">
        <f t="shared" si="0"/>
        <v>0</v>
      </c>
      <c r="H21" s="131">
        <f t="shared" si="1"/>
        <v>0</v>
      </c>
      <c r="I21" s="28"/>
      <c r="J21" s="28"/>
      <c r="K21" s="28"/>
      <c r="L21" s="130">
        <v>9.5</v>
      </c>
      <c r="M21" s="131">
        <f t="shared" si="2"/>
        <v>0</v>
      </c>
    </row>
    <row r="22" spans="1:13" ht="63.75">
      <c r="A22" s="115" t="s">
        <v>119</v>
      </c>
      <c r="B22" s="77" t="s">
        <v>421</v>
      </c>
      <c r="C22" s="78">
        <v>7</v>
      </c>
      <c r="D22" s="78" t="s">
        <v>145</v>
      </c>
      <c r="E22" s="28"/>
      <c r="F22" s="130">
        <v>9.5</v>
      </c>
      <c r="G22" s="131">
        <f t="shared" si="0"/>
        <v>0</v>
      </c>
      <c r="H22" s="131">
        <f t="shared" si="1"/>
        <v>0</v>
      </c>
      <c r="I22" s="28"/>
      <c r="J22" s="28"/>
      <c r="K22" s="28"/>
      <c r="L22" s="130">
        <v>9.5</v>
      </c>
      <c r="M22" s="131">
        <f t="shared" si="2"/>
        <v>0</v>
      </c>
    </row>
    <row r="23" spans="1:13" ht="51">
      <c r="A23" s="115" t="s">
        <v>120</v>
      </c>
      <c r="B23" s="77" t="s">
        <v>15</v>
      </c>
      <c r="C23" s="78">
        <v>7</v>
      </c>
      <c r="D23" s="78" t="s">
        <v>145</v>
      </c>
      <c r="E23" s="28"/>
      <c r="F23" s="130">
        <v>9.5</v>
      </c>
      <c r="G23" s="131">
        <f t="shared" si="0"/>
        <v>0</v>
      </c>
      <c r="H23" s="131">
        <f t="shared" si="1"/>
        <v>0</v>
      </c>
      <c r="I23" s="28"/>
      <c r="J23" s="28"/>
      <c r="K23" s="28"/>
      <c r="L23" s="130">
        <v>9.5</v>
      </c>
      <c r="M23" s="131">
        <f t="shared" si="2"/>
        <v>0</v>
      </c>
    </row>
    <row r="24" spans="1:13" ht="25.5">
      <c r="A24" s="115" t="s">
        <v>121</v>
      </c>
      <c r="B24" s="77" t="s">
        <v>422</v>
      </c>
      <c r="C24" s="78">
        <v>2</v>
      </c>
      <c r="D24" s="78" t="s">
        <v>145</v>
      </c>
      <c r="E24" s="28"/>
      <c r="F24" s="130">
        <v>9.5</v>
      </c>
      <c r="G24" s="131">
        <f t="shared" si="0"/>
        <v>0</v>
      </c>
      <c r="H24" s="131">
        <f t="shared" si="1"/>
        <v>0</v>
      </c>
      <c r="I24" s="28"/>
      <c r="J24" s="28"/>
      <c r="K24" s="28"/>
      <c r="L24" s="130">
        <v>9.5</v>
      </c>
      <c r="M24" s="131">
        <f t="shared" si="2"/>
        <v>0</v>
      </c>
    </row>
    <row r="25" spans="1:13" ht="15">
      <c r="A25" s="115" t="s">
        <v>122</v>
      </c>
      <c r="B25" s="77" t="s">
        <v>427</v>
      </c>
      <c r="C25" s="78">
        <v>1</v>
      </c>
      <c r="D25" s="78" t="s">
        <v>145</v>
      </c>
      <c r="E25" s="28"/>
      <c r="F25" s="130">
        <v>9.5</v>
      </c>
      <c r="G25" s="131">
        <f t="shared" si="0"/>
        <v>0</v>
      </c>
      <c r="H25" s="131">
        <f t="shared" si="1"/>
        <v>0</v>
      </c>
      <c r="I25" s="28"/>
      <c r="J25" s="28"/>
      <c r="K25" s="28"/>
      <c r="L25" s="130">
        <v>9.5</v>
      </c>
      <c r="M25" s="131">
        <f t="shared" si="2"/>
        <v>0</v>
      </c>
    </row>
    <row r="26" spans="1:13" ht="25.5">
      <c r="A26" s="115" t="s">
        <v>200</v>
      </c>
      <c r="B26" s="77" t="s">
        <v>424</v>
      </c>
      <c r="C26" s="78">
        <v>187</v>
      </c>
      <c r="D26" s="78" t="s">
        <v>145</v>
      </c>
      <c r="E26" s="28"/>
      <c r="F26" s="130">
        <v>9.5</v>
      </c>
      <c r="G26" s="131">
        <f t="shared" si="0"/>
        <v>0</v>
      </c>
      <c r="H26" s="131">
        <f t="shared" si="1"/>
        <v>0</v>
      </c>
      <c r="I26" s="28"/>
      <c r="J26" s="28"/>
      <c r="K26" s="28"/>
      <c r="L26" s="130">
        <v>9.5</v>
      </c>
      <c r="M26" s="131">
        <f t="shared" si="2"/>
        <v>0</v>
      </c>
    </row>
    <row r="27" spans="1:13" ht="25.5">
      <c r="A27" s="115" t="s">
        <v>201</v>
      </c>
      <c r="B27" s="77" t="s">
        <v>425</v>
      </c>
      <c r="C27" s="78">
        <v>2</v>
      </c>
      <c r="D27" s="78" t="s">
        <v>145</v>
      </c>
      <c r="E27" s="28"/>
      <c r="F27" s="130">
        <v>9.5</v>
      </c>
      <c r="G27" s="131">
        <f t="shared" si="0"/>
        <v>0</v>
      </c>
      <c r="H27" s="131">
        <f t="shared" si="1"/>
        <v>0</v>
      </c>
      <c r="I27" s="28"/>
      <c r="J27" s="28"/>
      <c r="K27" s="28"/>
      <c r="L27" s="130">
        <v>9.5</v>
      </c>
      <c r="M27" s="131">
        <f t="shared" si="2"/>
        <v>0</v>
      </c>
    </row>
    <row r="28" spans="1:13" ht="25.5">
      <c r="A28" s="115" t="s">
        <v>202</v>
      </c>
      <c r="B28" s="77" t="s">
        <v>423</v>
      </c>
      <c r="C28" s="78">
        <v>66</v>
      </c>
      <c r="D28" s="78" t="s">
        <v>145</v>
      </c>
      <c r="E28" s="28"/>
      <c r="F28" s="130">
        <v>9.5</v>
      </c>
      <c r="G28" s="131">
        <f t="shared" si="0"/>
        <v>0</v>
      </c>
      <c r="H28" s="131">
        <f t="shared" si="1"/>
        <v>0</v>
      </c>
      <c r="I28" s="28"/>
      <c r="J28" s="28"/>
      <c r="K28" s="28"/>
      <c r="L28" s="130">
        <v>9.5</v>
      </c>
      <c r="M28" s="131">
        <f t="shared" si="2"/>
        <v>0</v>
      </c>
    </row>
    <row r="29" spans="1:13" ht="38.25">
      <c r="A29" s="115" t="s">
        <v>203</v>
      </c>
      <c r="B29" s="77" t="s">
        <v>426</v>
      </c>
      <c r="C29" s="78">
        <v>2</v>
      </c>
      <c r="D29" s="78" t="s">
        <v>145</v>
      </c>
      <c r="E29" s="28"/>
      <c r="F29" s="130">
        <v>9.5</v>
      </c>
      <c r="G29" s="131">
        <f t="shared" si="0"/>
        <v>0</v>
      </c>
      <c r="H29" s="131">
        <f t="shared" si="1"/>
        <v>0</v>
      </c>
      <c r="I29" s="28"/>
      <c r="J29" s="28"/>
      <c r="K29" s="28"/>
      <c r="L29" s="130">
        <v>9.5</v>
      </c>
      <c r="M29" s="131">
        <f t="shared" si="2"/>
        <v>0</v>
      </c>
    </row>
    <row r="30" spans="1:13" ht="25.5">
      <c r="A30" s="115" t="s">
        <v>204</v>
      </c>
      <c r="B30" s="77" t="s">
        <v>428</v>
      </c>
      <c r="C30" s="78">
        <v>2</v>
      </c>
      <c r="D30" s="78" t="s">
        <v>145</v>
      </c>
      <c r="E30" s="28"/>
      <c r="F30" s="130">
        <v>9.5</v>
      </c>
      <c r="G30" s="131">
        <f t="shared" si="0"/>
        <v>0</v>
      </c>
      <c r="H30" s="131">
        <f t="shared" si="1"/>
        <v>0</v>
      </c>
      <c r="I30" s="28"/>
      <c r="J30" s="28"/>
      <c r="K30" s="28"/>
      <c r="L30" s="130">
        <v>9.5</v>
      </c>
      <c r="M30" s="131">
        <f t="shared" si="2"/>
        <v>0</v>
      </c>
    </row>
    <row r="31" spans="1:13" ht="25.5">
      <c r="A31" s="115" t="s">
        <v>205</v>
      </c>
      <c r="B31" s="77" t="s">
        <v>431</v>
      </c>
      <c r="C31" s="78">
        <v>5</v>
      </c>
      <c r="D31" s="78" t="s">
        <v>145</v>
      </c>
      <c r="E31" s="28"/>
      <c r="F31" s="130">
        <v>9.5</v>
      </c>
      <c r="G31" s="131">
        <f t="shared" si="0"/>
        <v>0</v>
      </c>
      <c r="H31" s="131">
        <f t="shared" si="1"/>
        <v>0</v>
      </c>
      <c r="I31" s="28"/>
      <c r="J31" s="28"/>
      <c r="K31" s="28"/>
      <c r="L31" s="130">
        <v>9.5</v>
      </c>
      <c r="M31" s="131">
        <f t="shared" si="2"/>
        <v>0</v>
      </c>
    </row>
    <row r="32" spans="1:13" ht="15">
      <c r="A32" s="115" t="s">
        <v>206</v>
      </c>
      <c r="B32" s="77" t="s">
        <v>430</v>
      </c>
      <c r="C32" s="78">
        <v>15</v>
      </c>
      <c r="D32" s="78" t="s">
        <v>145</v>
      </c>
      <c r="E32" s="28"/>
      <c r="F32" s="130">
        <v>9.5</v>
      </c>
      <c r="G32" s="131">
        <f t="shared" si="0"/>
        <v>0</v>
      </c>
      <c r="H32" s="131">
        <f t="shared" si="1"/>
        <v>0</v>
      </c>
      <c r="I32" s="28"/>
      <c r="J32" s="28"/>
      <c r="K32" s="28"/>
      <c r="L32" s="130">
        <v>9.5</v>
      </c>
      <c r="M32" s="131">
        <f t="shared" si="2"/>
        <v>0</v>
      </c>
    </row>
    <row r="33" spans="1:13" ht="15">
      <c r="A33" s="115" t="s">
        <v>207</v>
      </c>
      <c r="B33" s="77" t="s">
        <v>870</v>
      </c>
      <c r="C33" s="78">
        <v>5</v>
      </c>
      <c r="D33" s="78" t="s">
        <v>146</v>
      </c>
      <c r="E33" s="28"/>
      <c r="F33" s="130">
        <v>9.5</v>
      </c>
      <c r="G33" s="131">
        <f>E33*1.095</f>
        <v>0</v>
      </c>
      <c r="H33" s="131">
        <f>G33*C33</f>
        <v>0</v>
      </c>
      <c r="I33" s="28"/>
      <c r="J33" s="28"/>
      <c r="K33" s="28"/>
      <c r="L33" s="130">
        <v>9.5</v>
      </c>
      <c r="M33" s="131">
        <f>K33*1.095</f>
        <v>0</v>
      </c>
    </row>
    <row r="34" spans="1:13" ht="25.5">
      <c r="A34" s="115" t="s">
        <v>208</v>
      </c>
      <c r="B34" s="77" t="s">
        <v>429</v>
      </c>
      <c r="C34" s="78">
        <v>40</v>
      </c>
      <c r="D34" s="78" t="s">
        <v>145</v>
      </c>
      <c r="E34" s="28"/>
      <c r="F34" s="130">
        <v>9.5</v>
      </c>
      <c r="G34" s="131">
        <f>E34*1.095</f>
        <v>0</v>
      </c>
      <c r="H34" s="131">
        <f>G34*C34</f>
        <v>0</v>
      </c>
      <c r="I34" s="28"/>
      <c r="J34" s="28"/>
      <c r="K34" s="28"/>
      <c r="L34" s="130">
        <v>9.5</v>
      </c>
      <c r="M34" s="131">
        <f>K34*1.095</f>
        <v>0</v>
      </c>
    </row>
    <row r="35" spans="1:13" ht="38.25">
      <c r="A35" s="115" t="s">
        <v>209</v>
      </c>
      <c r="B35" s="77" t="s">
        <v>35</v>
      </c>
      <c r="C35" s="78">
        <v>53</v>
      </c>
      <c r="D35" s="78" t="s">
        <v>146</v>
      </c>
      <c r="E35" s="28"/>
      <c r="F35" s="130">
        <v>9.5</v>
      </c>
      <c r="G35" s="131">
        <f>E35*1.095</f>
        <v>0</v>
      </c>
      <c r="H35" s="131">
        <f>G35*C35</f>
        <v>0</v>
      </c>
      <c r="I35" s="28"/>
      <c r="J35" s="28"/>
      <c r="K35" s="28"/>
      <c r="L35" s="130">
        <v>9.5</v>
      </c>
      <c r="M35" s="131">
        <f>K35*1.095</f>
        <v>0</v>
      </c>
    </row>
    <row r="36" spans="1:13" ht="15">
      <c r="A36" s="166" t="s">
        <v>801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</row>
    <row r="37" spans="1:13" ht="15">
      <c r="A37" s="115" t="s">
        <v>210</v>
      </c>
      <c r="B37" s="77" t="s">
        <v>434</v>
      </c>
      <c r="C37" s="78">
        <v>5</v>
      </c>
      <c r="D37" s="78" t="s">
        <v>145</v>
      </c>
      <c r="E37" s="28"/>
      <c r="F37" s="130">
        <v>9.5</v>
      </c>
      <c r="G37" s="131">
        <f>E37*1.095</f>
        <v>0</v>
      </c>
      <c r="H37" s="131">
        <f>G37*C37</f>
        <v>0</v>
      </c>
      <c r="I37" s="28"/>
      <c r="J37" s="28"/>
      <c r="K37" s="28"/>
      <c r="L37" s="130">
        <v>9.5</v>
      </c>
      <c r="M37" s="131">
        <f>K37*1.095</f>
        <v>0</v>
      </c>
    </row>
    <row r="38" spans="1:13" ht="25.5">
      <c r="A38" s="115" t="s">
        <v>211</v>
      </c>
      <c r="B38" s="77" t="s">
        <v>864</v>
      </c>
      <c r="C38" s="78">
        <v>2</v>
      </c>
      <c r="D38" s="78" t="s">
        <v>145</v>
      </c>
      <c r="E38" s="28"/>
      <c r="F38" s="130">
        <v>9.5</v>
      </c>
      <c r="G38" s="131">
        <f>E38*1.095</f>
        <v>0</v>
      </c>
      <c r="H38" s="131">
        <f>G38*C38</f>
        <v>0</v>
      </c>
      <c r="I38" s="28"/>
      <c r="J38" s="28"/>
      <c r="K38" s="28"/>
      <c r="L38" s="130">
        <v>9.5</v>
      </c>
      <c r="M38" s="131">
        <f>K38*1.095</f>
        <v>0</v>
      </c>
    </row>
    <row r="39" spans="1:13" ht="25.5">
      <c r="A39" s="115" t="s">
        <v>212</v>
      </c>
      <c r="B39" s="77" t="s">
        <v>438</v>
      </c>
      <c r="C39" s="78">
        <v>10</v>
      </c>
      <c r="D39" s="78" t="s">
        <v>146</v>
      </c>
      <c r="E39" s="28"/>
      <c r="F39" s="130">
        <v>9.5</v>
      </c>
      <c r="G39" s="131">
        <f>E39*1.095</f>
        <v>0</v>
      </c>
      <c r="H39" s="131">
        <f>G39*C39</f>
        <v>0</v>
      </c>
      <c r="I39" s="28"/>
      <c r="J39" s="28"/>
      <c r="K39" s="28"/>
      <c r="L39" s="130">
        <v>9.5</v>
      </c>
      <c r="M39" s="131">
        <f>K39*1.095</f>
        <v>0</v>
      </c>
    </row>
    <row r="40" spans="1:13" ht="15">
      <c r="A40" s="115" t="s">
        <v>213</v>
      </c>
      <c r="B40" s="77" t="s">
        <v>436</v>
      </c>
      <c r="C40" s="78">
        <v>5</v>
      </c>
      <c r="D40" s="78" t="s">
        <v>145</v>
      </c>
      <c r="E40" s="28"/>
      <c r="F40" s="130">
        <v>9.5</v>
      </c>
      <c r="G40" s="131">
        <f>E40*1.095</f>
        <v>0</v>
      </c>
      <c r="H40" s="131">
        <f>G40*C40</f>
        <v>0</v>
      </c>
      <c r="I40" s="28"/>
      <c r="J40" s="28"/>
      <c r="K40" s="28"/>
      <c r="L40" s="130">
        <v>9.5</v>
      </c>
      <c r="M40" s="131">
        <f>K40*1.095</f>
        <v>0</v>
      </c>
    </row>
    <row r="41" spans="1:13" ht="15">
      <c r="A41" s="115" t="s">
        <v>214</v>
      </c>
      <c r="B41" s="77" t="s">
        <v>435</v>
      </c>
      <c r="C41" s="78">
        <v>5</v>
      </c>
      <c r="D41" s="78" t="s">
        <v>145</v>
      </c>
      <c r="E41" s="28"/>
      <c r="F41" s="130"/>
      <c r="G41" s="131"/>
      <c r="H41" s="131"/>
      <c r="I41" s="28"/>
      <c r="J41" s="28"/>
      <c r="K41" s="28"/>
      <c r="L41" s="130"/>
      <c r="M41" s="131"/>
    </row>
    <row r="42" spans="1:13" ht="15">
      <c r="A42" s="115" t="s">
        <v>215</v>
      </c>
      <c r="B42" s="77" t="s">
        <v>878</v>
      </c>
      <c r="C42" s="78">
        <v>36</v>
      </c>
      <c r="D42" s="78" t="s">
        <v>145</v>
      </c>
      <c r="E42" s="28"/>
      <c r="F42" s="130">
        <v>9.5</v>
      </c>
      <c r="G42" s="131">
        <f aca="true" t="shared" si="3" ref="G42:G58">E42*1.095</f>
        <v>0</v>
      </c>
      <c r="H42" s="131">
        <f aca="true" t="shared" si="4" ref="H42:H58">G42*C42</f>
        <v>0</v>
      </c>
      <c r="I42" s="28"/>
      <c r="J42" s="28"/>
      <c r="K42" s="28"/>
      <c r="L42" s="130">
        <v>9.5</v>
      </c>
      <c r="M42" s="131">
        <f aca="true" t="shared" si="5" ref="M42:M58">K42*1.095</f>
        <v>0</v>
      </c>
    </row>
    <row r="43" spans="1:13" ht="15">
      <c r="A43" s="115" t="s">
        <v>216</v>
      </c>
      <c r="B43" s="77" t="s">
        <v>442</v>
      </c>
      <c r="C43" s="78">
        <v>16</v>
      </c>
      <c r="D43" s="78" t="s">
        <v>145</v>
      </c>
      <c r="E43" s="28"/>
      <c r="F43" s="130">
        <v>9.5</v>
      </c>
      <c r="G43" s="131">
        <f t="shared" si="3"/>
        <v>0</v>
      </c>
      <c r="H43" s="131">
        <f t="shared" si="4"/>
        <v>0</v>
      </c>
      <c r="I43" s="28"/>
      <c r="J43" s="28"/>
      <c r="K43" s="28"/>
      <c r="L43" s="130">
        <v>9.5</v>
      </c>
      <c r="M43" s="131">
        <f t="shared" si="5"/>
        <v>0</v>
      </c>
    </row>
    <row r="44" spans="1:13" ht="25.5">
      <c r="A44" s="115" t="s">
        <v>217</v>
      </c>
      <c r="B44" s="77" t="s">
        <v>875</v>
      </c>
      <c r="C44" s="78">
        <v>16</v>
      </c>
      <c r="D44" s="78" t="s">
        <v>145</v>
      </c>
      <c r="E44" s="28"/>
      <c r="F44" s="130">
        <v>9.5</v>
      </c>
      <c r="G44" s="131">
        <f t="shared" si="3"/>
        <v>0</v>
      </c>
      <c r="H44" s="131">
        <f t="shared" si="4"/>
        <v>0</v>
      </c>
      <c r="I44" s="28"/>
      <c r="J44" s="28"/>
      <c r="K44" s="28"/>
      <c r="L44" s="130">
        <v>9.5</v>
      </c>
      <c r="M44" s="131">
        <f t="shared" si="5"/>
        <v>0</v>
      </c>
    </row>
    <row r="45" spans="1:13" ht="15">
      <c r="A45" s="115" t="s">
        <v>218</v>
      </c>
      <c r="B45" s="77" t="s">
        <v>441</v>
      </c>
      <c r="C45" s="78">
        <v>5</v>
      </c>
      <c r="D45" s="78" t="s">
        <v>145</v>
      </c>
      <c r="E45" s="28"/>
      <c r="F45" s="130">
        <v>9.5</v>
      </c>
      <c r="G45" s="131">
        <f t="shared" si="3"/>
        <v>0</v>
      </c>
      <c r="H45" s="131">
        <f t="shared" si="4"/>
        <v>0</v>
      </c>
      <c r="I45" s="28"/>
      <c r="J45" s="28"/>
      <c r="K45" s="28"/>
      <c r="L45" s="130">
        <v>9.5</v>
      </c>
      <c r="M45" s="131">
        <f t="shared" si="5"/>
        <v>0</v>
      </c>
    </row>
    <row r="46" spans="1:13" ht="15">
      <c r="A46" s="115" t="s">
        <v>219</v>
      </c>
      <c r="B46" s="77" t="s">
        <v>444</v>
      </c>
      <c r="C46" s="78">
        <v>20</v>
      </c>
      <c r="D46" s="78" t="s">
        <v>146</v>
      </c>
      <c r="E46" s="28"/>
      <c r="F46" s="130">
        <v>9.5</v>
      </c>
      <c r="G46" s="131">
        <f t="shared" si="3"/>
        <v>0</v>
      </c>
      <c r="H46" s="131">
        <f t="shared" si="4"/>
        <v>0</v>
      </c>
      <c r="I46" s="28"/>
      <c r="J46" s="28"/>
      <c r="K46" s="28"/>
      <c r="L46" s="130">
        <v>9.5</v>
      </c>
      <c r="M46" s="131">
        <f t="shared" si="5"/>
        <v>0</v>
      </c>
    </row>
    <row r="47" spans="1:13" ht="15">
      <c r="A47" s="115" t="s">
        <v>220</v>
      </c>
      <c r="B47" s="77" t="s">
        <v>440</v>
      </c>
      <c r="C47" s="78">
        <v>10</v>
      </c>
      <c r="D47" s="78" t="s">
        <v>146</v>
      </c>
      <c r="E47" s="28"/>
      <c r="F47" s="130">
        <v>9.5</v>
      </c>
      <c r="G47" s="131">
        <f t="shared" si="3"/>
        <v>0</v>
      </c>
      <c r="H47" s="131">
        <f t="shared" si="4"/>
        <v>0</v>
      </c>
      <c r="I47" s="28"/>
      <c r="J47" s="28"/>
      <c r="K47" s="28"/>
      <c r="L47" s="130">
        <v>9.5</v>
      </c>
      <c r="M47" s="131">
        <f t="shared" si="5"/>
        <v>0</v>
      </c>
    </row>
    <row r="48" spans="1:13" ht="25.5">
      <c r="A48" s="115" t="s">
        <v>221</v>
      </c>
      <c r="B48" s="77" t="s">
        <v>439</v>
      </c>
      <c r="C48" s="78">
        <v>90</v>
      </c>
      <c r="D48" s="78" t="s">
        <v>145</v>
      </c>
      <c r="E48" s="28"/>
      <c r="F48" s="130">
        <v>9.5</v>
      </c>
      <c r="G48" s="131">
        <f t="shared" si="3"/>
        <v>0</v>
      </c>
      <c r="H48" s="131">
        <f t="shared" si="4"/>
        <v>0</v>
      </c>
      <c r="I48" s="28"/>
      <c r="J48" s="28"/>
      <c r="K48" s="28"/>
      <c r="L48" s="130">
        <v>9.5</v>
      </c>
      <c r="M48" s="131">
        <f t="shared" si="5"/>
        <v>0</v>
      </c>
    </row>
    <row r="49" spans="1:13" ht="30" customHeight="1">
      <c r="A49" s="115" t="s">
        <v>222</v>
      </c>
      <c r="B49" s="77" t="s">
        <v>877</v>
      </c>
      <c r="C49" s="78">
        <v>6</v>
      </c>
      <c r="D49" s="78" t="s">
        <v>145</v>
      </c>
      <c r="E49" s="28"/>
      <c r="F49" s="130">
        <v>9.5</v>
      </c>
      <c r="G49" s="131">
        <f t="shared" si="3"/>
        <v>0</v>
      </c>
      <c r="H49" s="131">
        <f t="shared" si="4"/>
        <v>0</v>
      </c>
      <c r="I49" s="28"/>
      <c r="J49" s="28"/>
      <c r="K49" s="28"/>
      <c r="L49" s="130">
        <v>9.5</v>
      </c>
      <c r="M49" s="131">
        <f t="shared" si="5"/>
        <v>0</v>
      </c>
    </row>
    <row r="50" spans="1:13" ht="25.5">
      <c r="A50" s="115" t="s">
        <v>223</v>
      </c>
      <c r="B50" s="77" t="s">
        <v>876</v>
      </c>
      <c r="C50" s="78">
        <v>10</v>
      </c>
      <c r="D50" s="78" t="s">
        <v>145</v>
      </c>
      <c r="E50" s="28"/>
      <c r="F50" s="130">
        <v>9.5</v>
      </c>
      <c r="G50" s="131">
        <f t="shared" si="3"/>
        <v>0</v>
      </c>
      <c r="H50" s="131">
        <f t="shared" si="4"/>
        <v>0</v>
      </c>
      <c r="I50" s="28"/>
      <c r="J50" s="28"/>
      <c r="K50" s="28"/>
      <c r="L50" s="130">
        <v>9.5</v>
      </c>
      <c r="M50" s="131">
        <f t="shared" si="5"/>
        <v>0</v>
      </c>
    </row>
    <row r="51" spans="1:13" ht="16.5" customHeight="1">
      <c r="A51" s="115" t="s">
        <v>224</v>
      </c>
      <c r="B51" s="77" t="s">
        <v>805</v>
      </c>
      <c r="C51" s="78">
        <v>10</v>
      </c>
      <c r="D51" s="78" t="s">
        <v>145</v>
      </c>
      <c r="E51" s="28"/>
      <c r="F51" s="130">
        <v>9.5</v>
      </c>
      <c r="G51" s="131">
        <f t="shared" si="3"/>
        <v>0</v>
      </c>
      <c r="H51" s="131">
        <f t="shared" si="4"/>
        <v>0</v>
      </c>
      <c r="I51" s="28"/>
      <c r="J51" s="28"/>
      <c r="K51" s="28"/>
      <c r="L51" s="130">
        <v>9.5</v>
      </c>
      <c r="M51" s="131">
        <f t="shared" si="5"/>
        <v>0</v>
      </c>
    </row>
    <row r="52" spans="1:13" ht="25.5">
      <c r="A52" s="115" t="s">
        <v>225</v>
      </c>
      <c r="B52" s="77" t="s">
        <v>804</v>
      </c>
      <c r="C52" s="78">
        <v>10</v>
      </c>
      <c r="D52" s="78" t="s">
        <v>145</v>
      </c>
      <c r="E52" s="28"/>
      <c r="F52" s="130">
        <v>9.5</v>
      </c>
      <c r="G52" s="131">
        <f t="shared" si="3"/>
        <v>0</v>
      </c>
      <c r="H52" s="131">
        <f t="shared" si="4"/>
        <v>0</v>
      </c>
      <c r="I52" s="28"/>
      <c r="J52" s="28"/>
      <c r="K52" s="28"/>
      <c r="L52" s="130">
        <v>9.5</v>
      </c>
      <c r="M52" s="131">
        <f t="shared" si="5"/>
        <v>0</v>
      </c>
    </row>
    <row r="53" spans="1:13" ht="15">
      <c r="A53" s="115" t="s">
        <v>226</v>
      </c>
      <c r="B53" s="77" t="s">
        <v>69</v>
      </c>
      <c r="C53" s="78">
        <v>5</v>
      </c>
      <c r="D53" s="78" t="s">
        <v>146</v>
      </c>
      <c r="E53" s="28"/>
      <c r="F53" s="130">
        <v>9.5</v>
      </c>
      <c r="G53" s="131">
        <f t="shared" si="3"/>
        <v>0</v>
      </c>
      <c r="H53" s="131">
        <f t="shared" si="4"/>
        <v>0</v>
      </c>
      <c r="I53" s="28"/>
      <c r="J53" s="28"/>
      <c r="K53" s="28"/>
      <c r="L53" s="130">
        <v>9.5</v>
      </c>
      <c r="M53" s="131">
        <f t="shared" si="5"/>
        <v>0</v>
      </c>
    </row>
    <row r="54" spans="1:13" ht="25.5">
      <c r="A54" s="115" t="s">
        <v>227</v>
      </c>
      <c r="B54" s="77" t="s">
        <v>70</v>
      </c>
      <c r="C54" s="78">
        <v>20</v>
      </c>
      <c r="D54" s="78" t="s">
        <v>146</v>
      </c>
      <c r="E54" s="28"/>
      <c r="F54" s="130">
        <v>9.5</v>
      </c>
      <c r="G54" s="131">
        <f t="shared" si="3"/>
        <v>0</v>
      </c>
      <c r="H54" s="131">
        <f t="shared" si="4"/>
        <v>0</v>
      </c>
      <c r="I54" s="28"/>
      <c r="J54" s="28"/>
      <c r="K54" s="28"/>
      <c r="L54" s="130">
        <v>9.5</v>
      </c>
      <c r="M54" s="131">
        <f t="shared" si="5"/>
        <v>0</v>
      </c>
    </row>
    <row r="55" spans="1:13" ht="15">
      <c r="A55" s="115" t="s">
        <v>228</v>
      </c>
      <c r="B55" s="77" t="s">
        <v>443</v>
      </c>
      <c r="C55" s="78">
        <v>30</v>
      </c>
      <c r="D55" s="78" t="s">
        <v>146</v>
      </c>
      <c r="E55" s="28"/>
      <c r="F55" s="130">
        <v>9.5</v>
      </c>
      <c r="G55" s="131">
        <f t="shared" si="3"/>
        <v>0</v>
      </c>
      <c r="H55" s="131">
        <f t="shared" si="4"/>
        <v>0</v>
      </c>
      <c r="I55" s="28"/>
      <c r="J55" s="28"/>
      <c r="K55" s="28"/>
      <c r="L55" s="130">
        <v>9.5</v>
      </c>
      <c r="M55" s="131">
        <f t="shared" si="5"/>
        <v>0</v>
      </c>
    </row>
    <row r="56" spans="1:13" ht="25.5">
      <c r="A56" s="115" t="s">
        <v>229</v>
      </c>
      <c r="B56" s="77" t="s">
        <v>866</v>
      </c>
      <c r="C56" s="78">
        <v>6</v>
      </c>
      <c r="D56" s="78" t="s">
        <v>146</v>
      </c>
      <c r="E56" s="28"/>
      <c r="F56" s="130">
        <v>9.5</v>
      </c>
      <c r="G56" s="131">
        <f t="shared" si="3"/>
        <v>0</v>
      </c>
      <c r="H56" s="131">
        <f t="shared" si="4"/>
        <v>0</v>
      </c>
      <c r="I56" s="28"/>
      <c r="J56" s="28"/>
      <c r="K56" s="28"/>
      <c r="L56" s="130">
        <v>9.5</v>
      </c>
      <c r="M56" s="131">
        <f t="shared" si="5"/>
        <v>0</v>
      </c>
    </row>
    <row r="57" spans="1:13" ht="15">
      <c r="A57" s="115" t="s">
        <v>230</v>
      </c>
      <c r="B57" s="77" t="s">
        <v>437</v>
      </c>
      <c r="C57" s="78">
        <v>14</v>
      </c>
      <c r="D57" s="78" t="s">
        <v>145</v>
      </c>
      <c r="E57" s="28"/>
      <c r="F57" s="130">
        <v>9.5</v>
      </c>
      <c r="G57" s="131">
        <f t="shared" si="3"/>
        <v>0</v>
      </c>
      <c r="H57" s="131">
        <f t="shared" si="4"/>
        <v>0</v>
      </c>
      <c r="I57" s="28"/>
      <c r="J57" s="28"/>
      <c r="K57" s="28"/>
      <c r="L57" s="130">
        <v>9.5</v>
      </c>
      <c r="M57" s="131">
        <f t="shared" si="5"/>
        <v>0</v>
      </c>
    </row>
    <row r="58" spans="1:13" ht="15">
      <c r="A58" s="115" t="s">
        <v>231</v>
      </c>
      <c r="B58" s="77" t="s">
        <v>71</v>
      </c>
      <c r="C58" s="78">
        <v>20</v>
      </c>
      <c r="D58" s="78" t="s">
        <v>146</v>
      </c>
      <c r="E58" s="28"/>
      <c r="F58" s="130">
        <v>9.5</v>
      </c>
      <c r="G58" s="131">
        <f t="shared" si="3"/>
        <v>0</v>
      </c>
      <c r="H58" s="131">
        <f t="shared" si="4"/>
        <v>0</v>
      </c>
      <c r="I58" s="28"/>
      <c r="J58" s="28"/>
      <c r="K58" s="28"/>
      <c r="L58" s="130">
        <v>9.5</v>
      </c>
      <c r="M58" s="131">
        <f t="shared" si="5"/>
        <v>0</v>
      </c>
    </row>
    <row r="59" spans="1:13" ht="15">
      <c r="A59" s="166" t="s">
        <v>800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</row>
    <row r="60" spans="1:13" ht="18.75" customHeight="1">
      <c r="A60" s="115" t="s">
        <v>232</v>
      </c>
      <c r="B60" s="77" t="s">
        <v>806</v>
      </c>
      <c r="C60" s="78">
        <v>15</v>
      </c>
      <c r="D60" s="78" t="s">
        <v>146</v>
      </c>
      <c r="E60" s="28"/>
      <c r="F60" s="130">
        <v>9.5</v>
      </c>
      <c r="G60" s="131">
        <f>E60*1.095</f>
        <v>0</v>
      </c>
      <c r="H60" s="131">
        <f>G60*C60</f>
        <v>0</v>
      </c>
      <c r="I60" s="28"/>
      <c r="J60" s="28"/>
      <c r="K60" s="28"/>
      <c r="L60" s="130">
        <v>9.5</v>
      </c>
      <c r="M60" s="131">
        <f>K60*1.095</f>
        <v>0</v>
      </c>
    </row>
    <row r="61" spans="1:13" ht="15">
      <c r="A61" s="115" t="s">
        <v>233</v>
      </c>
      <c r="B61" s="77" t="s">
        <v>445</v>
      </c>
      <c r="C61" s="78">
        <v>50</v>
      </c>
      <c r="D61" s="78" t="s">
        <v>145</v>
      </c>
      <c r="E61" s="28"/>
      <c r="F61" s="130">
        <v>9.5</v>
      </c>
      <c r="G61" s="131">
        <f>E61*1.095</f>
        <v>0</v>
      </c>
      <c r="H61" s="131">
        <f>G61*C61</f>
        <v>0</v>
      </c>
      <c r="I61" s="28"/>
      <c r="J61" s="28"/>
      <c r="K61" s="28"/>
      <c r="L61" s="130">
        <v>9.5</v>
      </c>
      <c r="M61" s="131">
        <f>K61*1.095</f>
        <v>0</v>
      </c>
    </row>
    <row r="62" spans="1:13" ht="15">
      <c r="A62" s="115" t="s">
        <v>234</v>
      </c>
      <c r="B62" s="77" t="s">
        <v>446</v>
      </c>
      <c r="C62" s="78">
        <v>50</v>
      </c>
      <c r="D62" s="78" t="s">
        <v>146</v>
      </c>
      <c r="E62" s="28"/>
      <c r="F62" s="130">
        <v>9.5</v>
      </c>
      <c r="G62" s="131">
        <f>E62*1.095</f>
        <v>0</v>
      </c>
      <c r="H62" s="131">
        <f>G62*C62</f>
        <v>0</v>
      </c>
      <c r="I62" s="28"/>
      <c r="J62" s="28"/>
      <c r="K62" s="28"/>
      <c r="L62" s="130">
        <v>9.5</v>
      </c>
      <c r="M62" s="131">
        <f>K62*1.095</f>
        <v>0</v>
      </c>
    </row>
    <row r="63" spans="1:13" ht="15">
      <c r="A63" s="115" t="s">
        <v>235</v>
      </c>
      <c r="B63" s="77" t="s">
        <v>865</v>
      </c>
      <c r="C63" s="78">
        <v>5</v>
      </c>
      <c r="D63" s="78" t="s">
        <v>146</v>
      </c>
      <c r="E63" s="28"/>
      <c r="F63" s="130">
        <v>9.5</v>
      </c>
      <c r="G63" s="131">
        <f>E63*1.095</f>
        <v>0</v>
      </c>
      <c r="H63" s="131">
        <f>G63*C63</f>
        <v>0</v>
      </c>
      <c r="I63" s="28"/>
      <c r="J63" s="28"/>
      <c r="K63" s="28"/>
      <c r="L63" s="130">
        <v>9.5</v>
      </c>
      <c r="M63" s="131">
        <f>K63*1.095</f>
        <v>0</v>
      </c>
    </row>
    <row r="64" spans="1:13" s="102" customFormat="1" ht="19.5" customHeight="1">
      <c r="A64" s="87"/>
      <c r="B64" s="88" t="s">
        <v>182</v>
      </c>
      <c r="C64" s="87"/>
      <c r="D64" s="87"/>
      <c r="E64" s="89">
        <f>SUM(E14:E35,E37:E58,E60:E63)</f>
        <v>0</v>
      </c>
      <c r="F64" s="89"/>
      <c r="G64" s="89">
        <f>SUM(G14:G35,G37:G58,G60:G63)</f>
        <v>0</v>
      </c>
      <c r="H64" s="89">
        <f>SUM(H14:H35,H37:H58,H60:H63)</f>
        <v>0</v>
      </c>
      <c r="I64" s="89"/>
      <c r="J64" s="89"/>
      <c r="K64" s="89">
        <f>SUM(K14:K35,K37:K58,K60:K63)</f>
        <v>0</v>
      </c>
      <c r="L64" s="89"/>
      <c r="M64" s="89" t="e">
        <f>M63+M62+M61+M60+#REF!+#REF!+#REF!+#REF!+#REF!+#REF!+#REF!+#REF!+#REF!+#REF!+#REF!+#REF!+#REF!+#REF!+#REF!+#REF!+#REF!+#REF!+#REF!+#REF!+#REF!+M35+M34+M33+M32+M31+M30+M29+M28-+M27+M26+M25+M24+M23+M22+M21+M20+M19+M18+M17+M16+M15+M14</f>
        <v>#REF!</v>
      </c>
    </row>
    <row r="66" spans="1:7" s="29" customFormat="1" ht="15">
      <c r="A66" s="9" t="s">
        <v>158</v>
      </c>
      <c r="B66" s="9"/>
      <c r="C66" s="9"/>
      <c r="D66" s="9"/>
      <c r="E66" s="9"/>
      <c r="F66" s="9"/>
      <c r="G66" s="9"/>
    </row>
    <row r="67" spans="1:13" s="29" customFormat="1" ht="15">
      <c r="A67" s="8" t="s">
        <v>159</v>
      </c>
      <c r="B67" s="8"/>
      <c r="C67" s="8"/>
      <c r="D67" s="7" t="s">
        <v>166</v>
      </c>
      <c r="E67" s="7"/>
      <c r="F67" s="7"/>
      <c r="G67" s="7"/>
      <c r="H67" s="7"/>
      <c r="I67" s="7"/>
      <c r="J67" s="7"/>
      <c r="K67" s="7"/>
      <c r="L67" s="7"/>
      <c r="M67" s="7"/>
    </row>
    <row r="68" spans="1:13" s="29" customFormat="1" ht="15">
      <c r="A68" s="8" t="s">
        <v>706</v>
      </c>
      <c r="B68" s="8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29" customFormat="1" ht="15">
      <c r="A69" s="8" t="s">
        <v>707</v>
      </c>
      <c r="B69" s="8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29" customFormat="1" ht="15">
      <c r="A70" s="8" t="s">
        <v>162</v>
      </c>
      <c r="B70" s="8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s="29" customFormat="1" ht="15">
      <c r="A71" s="8" t="s">
        <v>160</v>
      </c>
      <c r="B71" s="8"/>
      <c r="C71" s="8"/>
      <c r="D71" s="7" t="s">
        <v>167</v>
      </c>
      <c r="E71" s="7"/>
      <c r="F71" s="7"/>
      <c r="G71" s="7"/>
      <c r="H71" s="7"/>
      <c r="I71" s="7"/>
      <c r="J71" s="7"/>
      <c r="K71" s="7"/>
      <c r="L71" s="7"/>
      <c r="M71" s="7"/>
    </row>
    <row r="72" spans="1:13" s="29" customFormat="1" ht="30.75" customHeight="1">
      <c r="A72" s="10" t="s">
        <v>161</v>
      </c>
      <c r="B72" s="10"/>
      <c r="C72" s="10"/>
      <c r="D72" s="7" t="s">
        <v>168</v>
      </c>
      <c r="E72" s="7"/>
      <c r="F72" s="7"/>
      <c r="G72" s="7"/>
      <c r="H72" s="7"/>
      <c r="I72" s="7"/>
      <c r="J72" s="7"/>
      <c r="K72" s="7"/>
      <c r="L72" s="7"/>
      <c r="M72" s="7"/>
    </row>
    <row r="73" spans="1:13" s="29" customFormat="1" ht="15">
      <c r="A73" s="8" t="s">
        <v>163</v>
      </c>
      <c r="B73" s="8"/>
      <c r="C73" s="8"/>
      <c r="D73" s="7" t="s">
        <v>169</v>
      </c>
      <c r="E73" s="7"/>
      <c r="F73" s="7"/>
      <c r="G73" s="7"/>
      <c r="H73" s="7"/>
      <c r="I73" s="7"/>
      <c r="J73" s="7"/>
      <c r="K73" s="7"/>
      <c r="L73" s="7"/>
      <c r="M73" s="7"/>
    </row>
    <row r="74" spans="1:13" s="29" customFormat="1" ht="15">
      <c r="A74" s="8" t="s">
        <v>711</v>
      </c>
      <c r="B74" s="8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s="29" customFormat="1" ht="30" customHeight="1">
      <c r="A75" s="8" t="s">
        <v>164</v>
      </c>
      <c r="B75" s="8"/>
      <c r="C75" s="8"/>
      <c r="D75" s="7" t="s">
        <v>712</v>
      </c>
      <c r="E75" s="7"/>
      <c r="F75" s="7"/>
      <c r="G75" s="7"/>
      <c r="H75" s="7"/>
      <c r="I75" s="7"/>
      <c r="J75" s="7"/>
      <c r="K75" s="7"/>
      <c r="L75" s="7"/>
      <c r="M75" s="7"/>
    </row>
    <row r="76" spans="1:10" s="29" customFormat="1" ht="15">
      <c r="A76" s="60"/>
      <c r="B76" s="60"/>
      <c r="C76" s="60"/>
      <c r="D76" s="60"/>
      <c r="E76" s="60"/>
      <c r="F76" s="60"/>
      <c r="G76" s="60"/>
      <c r="H76" s="60"/>
      <c r="I76" s="60"/>
      <c r="J76" s="60"/>
    </row>
    <row r="77" spans="1:2" s="29" customFormat="1" ht="15.75" thickBot="1">
      <c r="A77" s="9" t="s">
        <v>170</v>
      </c>
      <c r="B77" s="9"/>
    </row>
    <row r="78" spans="1:13" s="29" customFormat="1" ht="51">
      <c r="A78" s="32" t="s">
        <v>102</v>
      </c>
      <c r="B78" s="33" t="s">
        <v>188</v>
      </c>
      <c r="C78" s="33" t="s">
        <v>103</v>
      </c>
      <c r="D78" s="33" t="s">
        <v>104</v>
      </c>
      <c r="E78" s="34" t="s">
        <v>105</v>
      </c>
      <c r="F78" s="34" t="s">
        <v>708</v>
      </c>
      <c r="G78" s="35" t="s">
        <v>106</v>
      </c>
      <c r="H78" s="35" t="s">
        <v>107</v>
      </c>
      <c r="I78" s="36" t="s">
        <v>108</v>
      </c>
      <c r="J78" s="36" t="s">
        <v>157</v>
      </c>
      <c r="K78" s="36" t="s">
        <v>109</v>
      </c>
      <c r="L78" s="36" t="s">
        <v>708</v>
      </c>
      <c r="M78" s="35" t="s">
        <v>165</v>
      </c>
    </row>
    <row r="79" spans="1:13" s="29" customFormat="1" ht="15">
      <c r="A79" s="37">
        <v>0</v>
      </c>
      <c r="B79" s="38">
        <v>1</v>
      </c>
      <c r="C79" s="38">
        <v>2</v>
      </c>
      <c r="D79" s="38">
        <v>3</v>
      </c>
      <c r="E79" s="39">
        <v>4</v>
      </c>
      <c r="F79" s="39">
        <v>5</v>
      </c>
      <c r="G79" s="40" t="s">
        <v>709</v>
      </c>
      <c r="H79" s="40" t="s">
        <v>110</v>
      </c>
      <c r="I79" s="41">
        <v>8</v>
      </c>
      <c r="J79" s="41">
        <v>9</v>
      </c>
      <c r="K79" s="41">
        <v>10</v>
      </c>
      <c r="L79" s="41">
        <v>11</v>
      </c>
      <c r="M79" s="40" t="s">
        <v>710</v>
      </c>
    </row>
    <row r="80" spans="1:13" s="29" customFormat="1" ht="15">
      <c r="A80" s="12" t="s">
        <v>174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s="29" customFormat="1" ht="15">
      <c r="A81" s="61" t="s">
        <v>111</v>
      </c>
      <c r="B81" s="62" t="s">
        <v>171</v>
      </c>
      <c r="C81" s="63">
        <v>50</v>
      </c>
      <c r="D81" s="63" t="s">
        <v>146</v>
      </c>
      <c r="E81" s="63">
        <v>1.25</v>
      </c>
      <c r="F81" s="63">
        <v>9.5</v>
      </c>
      <c r="G81" s="64">
        <f>E81*1.095</f>
        <v>1.36875</v>
      </c>
      <c r="H81" s="64">
        <f>(G81*C81)</f>
        <v>68.4375</v>
      </c>
      <c r="I81" s="63" t="s">
        <v>176</v>
      </c>
      <c r="J81" s="63" t="s">
        <v>177</v>
      </c>
      <c r="K81" s="63">
        <v>1.37</v>
      </c>
      <c r="L81" s="63">
        <v>9.5</v>
      </c>
      <c r="M81" s="64">
        <f>K81*1.095</f>
        <v>1.50015</v>
      </c>
    </row>
    <row r="82" spans="1:13" s="29" customFormat="1" ht="15">
      <c r="A82" s="61" t="s">
        <v>112</v>
      </c>
      <c r="B82" s="62" t="s">
        <v>172</v>
      </c>
      <c r="C82" s="63">
        <v>20</v>
      </c>
      <c r="D82" s="63" t="s">
        <v>145</v>
      </c>
      <c r="E82" s="63">
        <v>2.52</v>
      </c>
      <c r="F82" s="63">
        <v>9.5</v>
      </c>
      <c r="G82" s="64">
        <f>E82*1.095</f>
        <v>2.7594</v>
      </c>
      <c r="H82" s="64">
        <f>(G82*C82)</f>
        <v>55.187999999999995</v>
      </c>
      <c r="I82" s="63" t="s">
        <v>178</v>
      </c>
      <c r="J82" s="63" t="s">
        <v>181</v>
      </c>
      <c r="K82" s="63">
        <v>2.52</v>
      </c>
      <c r="L82" s="63">
        <v>9.5</v>
      </c>
      <c r="M82" s="64">
        <f>K82*1.095</f>
        <v>2.7594</v>
      </c>
    </row>
    <row r="83" spans="1:13" s="29" customFormat="1" ht="15">
      <c r="A83" s="61" t="s">
        <v>113</v>
      </c>
      <c r="B83" s="65" t="s">
        <v>173</v>
      </c>
      <c r="C83" s="63">
        <v>45</v>
      </c>
      <c r="D83" s="63" t="s">
        <v>175</v>
      </c>
      <c r="E83" s="63">
        <v>0.45</v>
      </c>
      <c r="F83" s="63">
        <v>9.5</v>
      </c>
      <c r="G83" s="64">
        <f>E83*1.095</f>
        <v>0.49275</v>
      </c>
      <c r="H83" s="64">
        <f>(G83*C83)</f>
        <v>22.173750000000002</v>
      </c>
      <c r="I83" s="63" t="s">
        <v>179</v>
      </c>
      <c r="J83" s="63" t="s">
        <v>180</v>
      </c>
      <c r="K83" s="63">
        <v>0.45</v>
      </c>
      <c r="L83" s="63">
        <v>9.5</v>
      </c>
      <c r="M83" s="64">
        <f>K83*1.095</f>
        <v>0.49275</v>
      </c>
    </row>
    <row r="84" spans="1:13" s="95" customFormat="1" ht="21" customHeight="1">
      <c r="A84" s="91"/>
      <c r="B84" s="92" t="s">
        <v>182</v>
      </c>
      <c r="C84" s="56"/>
      <c r="D84" s="56"/>
      <c r="E84" s="56">
        <f>SUM(E81:E83)</f>
        <v>4.22</v>
      </c>
      <c r="F84" s="56"/>
      <c r="G84" s="93">
        <f>SUM(G81:G83)</f>
        <v>4.6209</v>
      </c>
      <c r="H84" s="93">
        <f>SUM(H81:H83)</f>
        <v>145.79925</v>
      </c>
      <c r="I84" s="56"/>
      <c r="J84" s="56"/>
      <c r="K84" s="56">
        <f>SUM(K81:K83)</f>
        <v>4.34</v>
      </c>
      <c r="L84" s="56"/>
      <c r="M84" s="94">
        <f>SUM(M81:M83)</f>
        <v>4.7523</v>
      </c>
    </row>
    <row r="85" spans="1:13" s="96" customFormat="1" ht="15">
      <c r="A85" s="72"/>
      <c r="B85" s="72"/>
      <c r="C85" s="72"/>
      <c r="D85" s="155"/>
      <c r="E85" s="155"/>
      <c r="F85" s="155"/>
      <c r="G85" s="155"/>
      <c r="H85" s="155"/>
      <c r="I85" s="72"/>
      <c r="J85" s="72"/>
      <c r="K85" s="72"/>
      <c r="L85" s="72"/>
      <c r="M85" s="72"/>
    </row>
    <row r="86" spans="1:2" s="29" customFormat="1" ht="15">
      <c r="A86" s="2" t="s">
        <v>183</v>
      </c>
      <c r="B86" s="2"/>
    </row>
    <row r="87" spans="1:13" ht="15">
      <c r="A87" s="170" t="s">
        <v>184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2"/>
    </row>
    <row r="88" spans="1:13" ht="15">
      <c r="A88" s="170" t="s">
        <v>185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2"/>
    </row>
    <row r="89" spans="1:13" ht="15">
      <c r="A89" s="170" t="s">
        <v>186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2"/>
    </row>
    <row r="90" spans="1:13" ht="15">
      <c r="A90" s="170" t="s">
        <v>187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2"/>
    </row>
    <row r="91" spans="1:13" ht="15">
      <c r="A91" s="173" t="s">
        <v>190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5"/>
    </row>
    <row r="92" spans="1:13" ht="15">
      <c r="A92" s="170" t="s">
        <v>191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2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177" t="s">
        <v>192</v>
      </c>
      <c r="B94" s="177"/>
      <c r="C94" s="177"/>
      <c r="D94" s="177"/>
      <c r="E94" s="177"/>
      <c r="F94" s="177"/>
      <c r="G94" s="177"/>
      <c r="H94" s="29"/>
      <c r="I94" s="29"/>
      <c r="J94" s="29"/>
      <c r="K94" s="29"/>
      <c r="L94" s="29"/>
      <c r="M94" s="29"/>
    </row>
    <row r="95" spans="1:13" ht="15">
      <c r="A95" s="173" t="s">
        <v>193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5"/>
    </row>
    <row r="96" spans="1:13" ht="15">
      <c r="A96" s="173" t="s">
        <v>566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5"/>
    </row>
    <row r="97" spans="1:13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">
      <c r="A98" s="3" t="s">
        <v>194</v>
      </c>
      <c r="B98" s="3"/>
      <c r="C98" s="3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5">
      <c r="A99" s="178" t="s">
        <v>195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</row>
    <row r="100" spans="1:13" ht="15">
      <c r="A100" s="162" t="s">
        <v>448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</row>
    <row r="101" spans="1:10" ht="15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</row>
    <row r="103" spans="1:13" ht="15">
      <c r="A103" s="143" t="s">
        <v>196</v>
      </c>
      <c r="B103" s="143"/>
      <c r="C103" s="143"/>
      <c r="D103" s="143"/>
      <c r="E103" s="97"/>
      <c r="F103" s="97"/>
      <c r="G103" s="143" t="s">
        <v>197</v>
      </c>
      <c r="H103" s="143"/>
      <c r="I103" s="143" t="s">
        <v>198</v>
      </c>
      <c r="J103" s="143"/>
      <c r="K103" s="143"/>
      <c r="L103" s="143"/>
      <c r="M103" s="143"/>
    </row>
  </sheetData>
  <sheetProtection password="C9C1" sheet="1" objects="1" scenarios="1"/>
  <mergeCells count="55">
    <mergeCell ref="A95:M95"/>
    <mergeCell ref="A89:M89"/>
    <mergeCell ref="A80:M80"/>
    <mergeCell ref="D85:H85"/>
    <mergeCell ref="A86:B86"/>
    <mergeCell ref="A98:C98"/>
    <mergeCell ref="A90:M90"/>
    <mergeCell ref="A92:M92"/>
    <mergeCell ref="A96:M96"/>
    <mergeCell ref="A91:M91"/>
    <mergeCell ref="A94:G94"/>
    <mergeCell ref="A68:C68"/>
    <mergeCell ref="A69:C69"/>
    <mergeCell ref="A70:C70"/>
    <mergeCell ref="A77:B77"/>
    <mergeCell ref="A87:M87"/>
    <mergeCell ref="A88:M88"/>
    <mergeCell ref="D68:M68"/>
    <mergeCell ref="D69:M69"/>
    <mergeCell ref="D70:M70"/>
    <mergeCell ref="D71:M71"/>
    <mergeCell ref="D72:M72"/>
    <mergeCell ref="D75:M75"/>
    <mergeCell ref="D73:M73"/>
    <mergeCell ref="A71:C71"/>
    <mergeCell ref="A74:C74"/>
    <mergeCell ref="A72:C72"/>
    <mergeCell ref="D74:M74"/>
    <mergeCell ref="A75:C75"/>
    <mergeCell ref="A73:C73"/>
    <mergeCell ref="A103:D103"/>
    <mergeCell ref="G103:H103"/>
    <mergeCell ref="A99:M99"/>
    <mergeCell ref="A101:J101"/>
    <mergeCell ref="A100:M100"/>
    <mergeCell ref="I103:M103"/>
    <mergeCell ref="H4:K4"/>
    <mergeCell ref="A5:D5"/>
    <mergeCell ref="H5:K5"/>
    <mergeCell ref="A6:D6"/>
    <mergeCell ref="H6:K6"/>
    <mergeCell ref="A67:C67"/>
    <mergeCell ref="A13:M13"/>
    <mergeCell ref="A36:M36"/>
    <mergeCell ref="A59:M59"/>
    <mergeCell ref="A1:D1"/>
    <mergeCell ref="H1:K1"/>
    <mergeCell ref="A66:C66"/>
    <mergeCell ref="D66:G66"/>
    <mergeCell ref="D67:M67"/>
    <mergeCell ref="A2:D2"/>
    <mergeCell ref="H2:K2"/>
    <mergeCell ref="A3:D3"/>
    <mergeCell ref="H3:K3"/>
    <mergeCell ref="A4:D4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68" r:id="rId1"/>
  <headerFooter>
    <oddHeader>&amp;COBR-3/1 K</oddHeader>
  </headerFooter>
  <rowBreaks count="1" manualBreakCount="1"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92"/>
  <sheetViews>
    <sheetView view="pageBreakPreview" zoomScale="70" zoomScaleSheetLayoutView="70" zoomScalePageLayoutView="0" workbookViewId="0" topLeftCell="A54">
      <selection activeCell="A92" sqref="A92:M92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418</v>
      </c>
      <c r="G9" s="75" t="s">
        <v>449</v>
      </c>
    </row>
    <row r="10" ht="15.75" thickBot="1"/>
    <row r="11" spans="1:13" s="29" customFormat="1" ht="63.75" customHeight="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809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5.5">
      <c r="A14" s="98" t="s">
        <v>111</v>
      </c>
      <c r="B14" s="77" t="s">
        <v>642</v>
      </c>
      <c r="C14" s="76">
        <v>36</v>
      </c>
      <c r="D14" s="76" t="s">
        <v>145</v>
      </c>
      <c r="E14" s="25"/>
      <c r="F14" s="47">
        <v>9.5</v>
      </c>
      <c r="G14" s="48">
        <f aca="true" t="shared" si="0" ref="G14:G23">E14*1.095</f>
        <v>0</v>
      </c>
      <c r="H14" s="48">
        <f aca="true" t="shared" si="1" ref="H14:H23">G14*C14</f>
        <v>0</v>
      </c>
      <c r="I14" s="25"/>
      <c r="J14" s="25"/>
      <c r="K14" s="25"/>
      <c r="L14" s="47">
        <v>9.5</v>
      </c>
      <c r="M14" s="48">
        <f aca="true" t="shared" si="2" ref="M14:M23">K14*1.095</f>
        <v>0</v>
      </c>
    </row>
    <row r="15" spans="1:13" ht="38.25">
      <c r="A15" s="98" t="s">
        <v>112</v>
      </c>
      <c r="B15" s="85" t="s">
        <v>453</v>
      </c>
      <c r="C15" s="76">
        <v>16</v>
      </c>
      <c r="D15" s="76" t="s">
        <v>145</v>
      </c>
      <c r="E15" s="25"/>
      <c r="F15" s="47">
        <v>9.5</v>
      </c>
      <c r="G15" s="48">
        <f t="shared" si="0"/>
        <v>0</v>
      </c>
      <c r="H15" s="48">
        <f t="shared" si="1"/>
        <v>0</v>
      </c>
      <c r="I15" s="25"/>
      <c r="J15" s="25"/>
      <c r="K15" s="25"/>
      <c r="L15" s="47">
        <v>9.5</v>
      </c>
      <c r="M15" s="48">
        <f t="shared" si="2"/>
        <v>0</v>
      </c>
    </row>
    <row r="16" spans="1:13" ht="51">
      <c r="A16" s="98" t="s">
        <v>113</v>
      </c>
      <c r="B16" s="85" t="s">
        <v>452</v>
      </c>
      <c r="C16" s="76">
        <v>32</v>
      </c>
      <c r="D16" s="76" t="s">
        <v>145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38.25">
      <c r="A17" s="98" t="s">
        <v>114</v>
      </c>
      <c r="B17" s="85" t="s">
        <v>450</v>
      </c>
      <c r="C17" s="76">
        <v>16</v>
      </c>
      <c r="D17" s="76" t="s">
        <v>145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51">
      <c r="A18" s="98" t="s">
        <v>115</v>
      </c>
      <c r="B18" s="85" t="s">
        <v>451</v>
      </c>
      <c r="C18" s="76">
        <v>16</v>
      </c>
      <c r="D18" s="76" t="s">
        <v>145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25.5">
      <c r="A19" s="98" t="s">
        <v>116</v>
      </c>
      <c r="B19" s="77" t="s">
        <v>454</v>
      </c>
      <c r="C19" s="76">
        <v>20</v>
      </c>
      <c r="D19" s="76" t="s">
        <v>145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25.5">
      <c r="A20" s="98" t="s">
        <v>117</v>
      </c>
      <c r="B20" s="85" t="s">
        <v>810</v>
      </c>
      <c r="C20" s="76">
        <v>8</v>
      </c>
      <c r="D20" s="76" t="s">
        <v>145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25.5">
      <c r="A21" s="98" t="s">
        <v>118</v>
      </c>
      <c r="B21" s="77" t="s">
        <v>641</v>
      </c>
      <c r="C21" s="76">
        <v>84</v>
      </c>
      <c r="D21" s="76" t="s">
        <v>145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25.5">
      <c r="A22" s="98" t="s">
        <v>119</v>
      </c>
      <c r="B22" s="77" t="s">
        <v>639</v>
      </c>
      <c r="C22" s="76">
        <v>16</v>
      </c>
      <c r="D22" s="76" t="s">
        <v>145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38.25">
      <c r="A23" s="98" t="s">
        <v>120</v>
      </c>
      <c r="B23" s="77" t="s">
        <v>640</v>
      </c>
      <c r="C23" s="76">
        <v>56</v>
      </c>
      <c r="D23" s="76" t="s">
        <v>145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15">
      <c r="A24" s="163" t="s">
        <v>808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38.25">
      <c r="A25" s="132" t="s">
        <v>121</v>
      </c>
      <c r="B25" s="85" t="s">
        <v>67</v>
      </c>
      <c r="C25" s="76">
        <v>121</v>
      </c>
      <c r="D25" s="76" t="s">
        <v>146</v>
      </c>
      <c r="E25" s="25"/>
      <c r="F25" s="47">
        <v>9.5</v>
      </c>
      <c r="G25" s="48">
        <f aca="true" t="shared" si="3" ref="G25:G48">E25*1.095</f>
        <v>0</v>
      </c>
      <c r="H25" s="48">
        <f aca="true" t="shared" si="4" ref="H25:H48">G25*C25</f>
        <v>0</v>
      </c>
      <c r="I25" s="25"/>
      <c r="J25" s="25"/>
      <c r="K25" s="25"/>
      <c r="L25" s="47">
        <v>9.5</v>
      </c>
      <c r="M25" s="48">
        <f aca="true" t="shared" si="5" ref="M25:M48">K25*1.095</f>
        <v>0</v>
      </c>
    </row>
    <row r="26" spans="1:13" ht="38.25">
      <c r="A26" s="132" t="s">
        <v>122</v>
      </c>
      <c r="B26" s="85" t="s">
        <v>68</v>
      </c>
      <c r="C26" s="76">
        <v>114</v>
      </c>
      <c r="D26" s="76" t="s">
        <v>146</v>
      </c>
      <c r="E26" s="25"/>
      <c r="F26" s="47">
        <v>9.5</v>
      </c>
      <c r="G26" s="48">
        <f t="shared" si="3"/>
        <v>0</v>
      </c>
      <c r="H26" s="48">
        <f t="shared" si="4"/>
        <v>0</v>
      </c>
      <c r="I26" s="25"/>
      <c r="J26" s="25"/>
      <c r="K26" s="25"/>
      <c r="L26" s="47">
        <v>9.5</v>
      </c>
      <c r="M26" s="48">
        <f t="shared" si="5"/>
        <v>0</v>
      </c>
    </row>
    <row r="27" spans="1:13" ht="25.5">
      <c r="A27" s="132" t="s">
        <v>200</v>
      </c>
      <c r="B27" s="85" t="s">
        <v>66</v>
      </c>
      <c r="C27" s="76">
        <v>900</v>
      </c>
      <c r="D27" s="76" t="s">
        <v>146</v>
      </c>
      <c r="E27" s="25"/>
      <c r="F27" s="47">
        <v>9.5</v>
      </c>
      <c r="G27" s="48">
        <f t="shared" si="3"/>
        <v>0</v>
      </c>
      <c r="H27" s="48">
        <f t="shared" si="4"/>
        <v>0</v>
      </c>
      <c r="I27" s="25"/>
      <c r="J27" s="25"/>
      <c r="K27" s="25"/>
      <c r="L27" s="47">
        <v>9.5</v>
      </c>
      <c r="M27" s="48">
        <f t="shared" si="5"/>
        <v>0</v>
      </c>
    </row>
    <row r="28" spans="1:13" ht="25.5">
      <c r="A28" s="132" t="s">
        <v>201</v>
      </c>
      <c r="B28" s="85" t="s">
        <v>456</v>
      </c>
      <c r="C28" s="76">
        <v>260</v>
      </c>
      <c r="D28" s="76" t="s">
        <v>146</v>
      </c>
      <c r="E28" s="25"/>
      <c r="F28" s="47">
        <v>9.5</v>
      </c>
      <c r="G28" s="48">
        <f t="shared" si="3"/>
        <v>0</v>
      </c>
      <c r="H28" s="48">
        <f t="shared" si="4"/>
        <v>0</v>
      </c>
      <c r="I28" s="25"/>
      <c r="J28" s="25"/>
      <c r="K28" s="25"/>
      <c r="L28" s="47">
        <v>9.5</v>
      </c>
      <c r="M28" s="48">
        <f t="shared" si="5"/>
        <v>0</v>
      </c>
    </row>
    <row r="29" spans="1:13" ht="25.5">
      <c r="A29" s="132" t="s">
        <v>202</v>
      </c>
      <c r="B29" s="85" t="s">
        <v>645</v>
      </c>
      <c r="C29" s="76">
        <v>100</v>
      </c>
      <c r="D29" s="76" t="s">
        <v>146</v>
      </c>
      <c r="E29" s="25"/>
      <c r="F29" s="47">
        <v>9.5</v>
      </c>
      <c r="G29" s="48">
        <f t="shared" si="3"/>
        <v>0</v>
      </c>
      <c r="H29" s="48">
        <f t="shared" si="4"/>
        <v>0</v>
      </c>
      <c r="I29" s="25"/>
      <c r="J29" s="25"/>
      <c r="K29" s="25"/>
      <c r="L29" s="47">
        <v>9.5</v>
      </c>
      <c r="M29" s="48">
        <f t="shared" si="5"/>
        <v>0</v>
      </c>
    </row>
    <row r="30" spans="1:13" ht="25.5">
      <c r="A30" s="132" t="s">
        <v>203</v>
      </c>
      <c r="B30" s="85" t="s">
        <v>811</v>
      </c>
      <c r="C30" s="76">
        <v>1</v>
      </c>
      <c r="D30" s="76" t="s">
        <v>145</v>
      </c>
      <c r="E30" s="25"/>
      <c r="F30" s="47">
        <v>9.5</v>
      </c>
      <c r="G30" s="48">
        <f t="shared" si="3"/>
        <v>0</v>
      </c>
      <c r="H30" s="48">
        <f t="shared" si="4"/>
        <v>0</v>
      </c>
      <c r="I30" s="25"/>
      <c r="J30" s="25"/>
      <c r="K30" s="25"/>
      <c r="L30" s="47">
        <v>9.5</v>
      </c>
      <c r="M30" s="48">
        <f t="shared" si="5"/>
        <v>0</v>
      </c>
    </row>
    <row r="31" spans="1:13" ht="51">
      <c r="A31" s="132" t="s">
        <v>204</v>
      </c>
      <c r="B31" s="85" t="s">
        <v>646</v>
      </c>
      <c r="C31" s="76">
        <v>5</v>
      </c>
      <c r="D31" s="76" t="s">
        <v>145</v>
      </c>
      <c r="E31" s="25"/>
      <c r="F31" s="47">
        <v>9.5</v>
      </c>
      <c r="G31" s="48">
        <f t="shared" si="3"/>
        <v>0</v>
      </c>
      <c r="H31" s="48">
        <f t="shared" si="4"/>
        <v>0</v>
      </c>
      <c r="I31" s="25"/>
      <c r="J31" s="25"/>
      <c r="K31" s="25"/>
      <c r="L31" s="47">
        <v>9.5</v>
      </c>
      <c r="M31" s="48">
        <f t="shared" si="5"/>
        <v>0</v>
      </c>
    </row>
    <row r="32" spans="1:13" ht="38.25">
      <c r="A32" s="132" t="s">
        <v>205</v>
      </c>
      <c r="B32" s="85" t="s">
        <v>647</v>
      </c>
      <c r="C32" s="76">
        <v>30</v>
      </c>
      <c r="D32" s="76" t="s">
        <v>145</v>
      </c>
      <c r="E32" s="25"/>
      <c r="F32" s="47">
        <v>9.5</v>
      </c>
      <c r="G32" s="48">
        <f t="shared" si="3"/>
        <v>0</v>
      </c>
      <c r="H32" s="48">
        <f t="shared" si="4"/>
        <v>0</v>
      </c>
      <c r="I32" s="25"/>
      <c r="J32" s="25"/>
      <c r="K32" s="25"/>
      <c r="L32" s="47">
        <v>9.5</v>
      </c>
      <c r="M32" s="48">
        <f t="shared" si="5"/>
        <v>0</v>
      </c>
    </row>
    <row r="33" spans="1:13" ht="25.5">
      <c r="A33" s="132" t="s">
        <v>206</v>
      </c>
      <c r="B33" s="85" t="s">
        <v>17</v>
      </c>
      <c r="C33" s="76">
        <v>44</v>
      </c>
      <c r="D33" s="76" t="s">
        <v>145</v>
      </c>
      <c r="E33" s="25"/>
      <c r="F33" s="47">
        <v>9.5</v>
      </c>
      <c r="G33" s="48">
        <f t="shared" si="3"/>
        <v>0</v>
      </c>
      <c r="H33" s="48">
        <f t="shared" si="4"/>
        <v>0</v>
      </c>
      <c r="I33" s="25"/>
      <c r="J33" s="25"/>
      <c r="K33" s="25"/>
      <c r="L33" s="47">
        <v>9.5</v>
      </c>
      <c r="M33" s="48">
        <f t="shared" si="5"/>
        <v>0</v>
      </c>
    </row>
    <row r="34" spans="1:13" ht="38.25">
      <c r="A34" s="132" t="s">
        <v>207</v>
      </c>
      <c r="B34" s="85" t="s">
        <v>648</v>
      </c>
      <c r="C34" s="76">
        <v>9</v>
      </c>
      <c r="D34" s="76" t="s">
        <v>145</v>
      </c>
      <c r="E34" s="25"/>
      <c r="F34" s="47">
        <v>9.5</v>
      </c>
      <c r="G34" s="48">
        <f t="shared" si="3"/>
        <v>0</v>
      </c>
      <c r="H34" s="48">
        <f t="shared" si="4"/>
        <v>0</v>
      </c>
      <c r="I34" s="25"/>
      <c r="J34" s="25"/>
      <c r="K34" s="25"/>
      <c r="L34" s="47">
        <v>9.5</v>
      </c>
      <c r="M34" s="48">
        <f t="shared" si="5"/>
        <v>0</v>
      </c>
    </row>
    <row r="35" spans="1:13" ht="38.25">
      <c r="A35" s="132" t="s">
        <v>208</v>
      </c>
      <c r="B35" s="85" t="s">
        <v>457</v>
      </c>
      <c r="C35" s="76">
        <v>10</v>
      </c>
      <c r="D35" s="76" t="s">
        <v>145</v>
      </c>
      <c r="E35" s="25"/>
      <c r="F35" s="47">
        <v>9.5</v>
      </c>
      <c r="G35" s="48">
        <f t="shared" si="3"/>
        <v>0</v>
      </c>
      <c r="H35" s="48">
        <f t="shared" si="4"/>
        <v>0</v>
      </c>
      <c r="I35" s="25"/>
      <c r="J35" s="25"/>
      <c r="K35" s="25"/>
      <c r="L35" s="47">
        <v>9.5</v>
      </c>
      <c r="M35" s="48">
        <f t="shared" si="5"/>
        <v>0</v>
      </c>
    </row>
    <row r="36" spans="1:13" ht="38.25">
      <c r="A36" s="132" t="s">
        <v>209</v>
      </c>
      <c r="B36" s="77" t="s">
        <v>455</v>
      </c>
      <c r="C36" s="76">
        <v>15</v>
      </c>
      <c r="D36" s="76" t="s">
        <v>145</v>
      </c>
      <c r="E36" s="25"/>
      <c r="F36" s="47">
        <v>9.5</v>
      </c>
      <c r="G36" s="48">
        <f t="shared" si="3"/>
        <v>0</v>
      </c>
      <c r="H36" s="48">
        <f t="shared" si="4"/>
        <v>0</v>
      </c>
      <c r="I36" s="25"/>
      <c r="J36" s="25"/>
      <c r="K36" s="25"/>
      <c r="L36" s="47">
        <v>9.5</v>
      </c>
      <c r="M36" s="48">
        <f t="shared" si="5"/>
        <v>0</v>
      </c>
    </row>
    <row r="37" spans="1:13" ht="38.25">
      <c r="A37" s="132" t="s">
        <v>210</v>
      </c>
      <c r="B37" s="77" t="s">
        <v>644</v>
      </c>
      <c r="C37" s="76">
        <v>1</v>
      </c>
      <c r="D37" s="76" t="s">
        <v>145</v>
      </c>
      <c r="E37" s="25"/>
      <c r="F37" s="47">
        <v>9.5</v>
      </c>
      <c r="G37" s="48">
        <f t="shared" si="3"/>
        <v>0</v>
      </c>
      <c r="H37" s="48">
        <f t="shared" si="4"/>
        <v>0</v>
      </c>
      <c r="I37" s="25"/>
      <c r="J37" s="25"/>
      <c r="K37" s="25"/>
      <c r="L37" s="47">
        <v>9.5</v>
      </c>
      <c r="M37" s="48">
        <f t="shared" si="5"/>
        <v>0</v>
      </c>
    </row>
    <row r="38" spans="1:13" ht="38.25">
      <c r="A38" s="132" t="s">
        <v>211</v>
      </c>
      <c r="B38" s="77" t="s">
        <v>643</v>
      </c>
      <c r="C38" s="76">
        <v>25</v>
      </c>
      <c r="D38" s="76" t="s">
        <v>145</v>
      </c>
      <c r="E38" s="25"/>
      <c r="F38" s="47">
        <v>9.5</v>
      </c>
      <c r="G38" s="48">
        <f t="shared" si="3"/>
        <v>0</v>
      </c>
      <c r="H38" s="48">
        <f t="shared" si="4"/>
        <v>0</v>
      </c>
      <c r="I38" s="25"/>
      <c r="J38" s="25"/>
      <c r="K38" s="25"/>
      <c r="L38" s="47">
        <v>9.5</v>
      </c>
      <c r="M38" s="48">
        <f t="shared" si="5"/>
        <v>0</v>
      </c>
    </row>
    <row r="39" spans="1:13" ht="15">
      <c r="A39" s="132" t="s">
        <v>212</v>
      </c>
      <c r="B39" s="85" t="s">
        <v>460</v>
      </c>
      <c r="C39" s="76">
        <v>6</v>
      </c>
      <c r="D39" s="76" t="s">
        <v>145</v>
      </c>
      <c r="E39" s="25"/>
      <c r="F39" s="47">
        <v>9.5</v>
      </c>
      <c r="G39" s="48">
        <f t="shared" si="3"/>
        <v>0</v>
      </c>
      <c r="H39" s="48">
        <f t="shared" si="4"/>
        <v>0</v>
      </c>
      <c r="I39" s="25"/>
      <c r="J39" s="25"/>
      <c r="K39" s="25"/>
      <c r="L39" s="47">
        <v>9.5</v>
      </c>
      <c r="M39" s="48">
        <f t="shared" si="5"/>
        <v>0</v>
      </c>
    </row>
    <row r="40" spans="1:13" ht="15">
      <c r="A40" s="132" t="s">
        <v>213</v>
      </c>
      <c r="B40" s="77" t="s">
        <v>650</v>
      </c>
      <c r="C40" s="76">
        <v>5</v>
      </c>
      <c r="D40" s="76" t="s">
        <v>145</v>
      </c>
      <c r="E40" s="25"/>
      <c r="F40" s="47">
        <v>9.5</v>
      </c>
      <c r="G40" s="48">
        <f t="shared" si="3"/>
        <v>0</v>
      </c>
      <c r="H40" s="48">
        <f t="shared" si="4"/>
        <v>0</v>
      </c>
      <c r="I40" s="25"/>
      <c r="J40" s="25"/>
      <c r="K40" s="25"/>
      <c r="L40" s="47">
        <v>9.5</v>
      </c>
      <c r="M40" s="48">
        <f t="shared" si="5"/>
        <v>0</v>
      </c>
    </row>
    <row r="41" spans="1:13" ht="25.5">
      <c r="A41" s="132" t="s">
        <v>214</v>
      </c>
      <c r="B41" s="85" t="s">
        <v>16</v>
      </c>
      <c r="C41" s="76">
        <v>32</v>
      </c>
      <c r="D41" s="76" t="s">
        <v>145</v>
      </c>
      <c r="E41" s="25"/>
      <c r="F41" s="47">
        <v>9.5</v>
      </c>
      <c r="G41" s="48">
        <f t="shared" si="3"/>
        <v>0</v>
      </c>
      <c r="H41" s="48">
        <f t="shared" si="4"/>
        <v>0</v>
      </c>
      <c r="I41" s="25"/>
      <c r="J41" s="25"/>
      <c r="K41" s="25"/>
      <c r="L41" s="47">
        <v>9.5</v>
      </c>
      <c r="M41" s="48">
        <f t="shared" si="5"/>
        <v>0</v>
      </c>
    </row>
    <row r="42" spans="1:13" ht="25.5">
      <c r="A42" s="132" t="s">
        <v>215</v>
      </c>
      <c r="B42" s="77" t="s">
        <v>36</v>
      </c>
      <c r="C42" s="76">
        <v>40</v>
      </c>
      <c r="D42" s="76" t="s">
        <v>145</v>
      </c>
      <c r="E42" s="25"/>
      <c r="F42" s="47">
        <v>9.5</v>
      </c>
      <c r="G42" s="48">
        <f t="shared" si="3"/>
        <v>0</v>
      </c>
      <c r="H42" s="48">
        <f t="shared" si="4"/>
        <v>0</v>
      </c>
      <c r="I42" s="25"/>
      <c r="J42" s="25"/>
      <c r="K42" s="25"/>
      <c r="L42" s="47">
        <v>9.5</v>
      </c>
      <c r="M42" s="48">
        <f t="shared" si="5"/>
        <v>0</v>
      </c>
    </row>
    <row r="43" spans="1:13" ht="25.5">
      <c r="A43" s="132" t="s">
        <v>216</v>
      </c>
      <c r="B43" s="85" t="s">
        <v>649</v>
      </c>
      <c r="C43" s="76">
        <v>6</v>
      </c>
      <c r="D43" s="76" t="s">
        <v>145</v>
      </c>
      <c r="E43" s="25"/>
      <c r="F43" s="47">
        <v>9.5</v>
      </c>
      <c r="G43" s="48">
        <f t="shared" si="3"/>
        <v>0</v>
      </c>
      <c r="H43" s="48">
        <f t="shared" si="4"/>
        <v>0</v>
      </c>
      <c r="I43" s="25"/>
      <c r="J43" s="25"/>
      <c r="K43" s="25"/>
      <c r="L43" s="47">
        <v>9.5</v>
      </c>
      <c r="M43" s="48">
        <f t="shared" si="5"/>
        <v>0</v>
      </c>
    </row>
    <row r="44" spans="1:13" ht="38.25">
      <c r="A44" s="132" t="s">
        <v>217</v>
      </c>
      <c r="B44" s="77" t="s">
        <v>651</v>
      </c>
      <c r="C44" s="76">
        <v>170</v>
      </c>
      <c r="D44" s="76" t="s">
        <v>145</v>
      </c>
      <c r="E44" s="25"/>
      <c r="F44" s="47">
        <v>9.5</v>
      </c>
      <c r="G44" s="48">
        <f t="shared" si="3"/>
        <v>0</v>
      </c>
      <c r="H44" s="48">
        <f t="shared" si="4"/>
        <v>0</v>
      </c>
      <c r="I44" s="25"/>
      <c r="J44" s="25"/>
      <c r="K44" s="25"/>
      <c r="L44" s="47">
        <v>9.5</v>
      </c>
      <c r="M44" s="48">
        <f t="shared" si="5"/>
        <v>0</v>
      </c>
    </row>
    <row r="45" spans="1:13" ht="38.25">
      <c r="A45" s="132" t="s">
        <v>218</v>
      </c>
      <c r="B45" s="77" t="s">
        <v>652</v>
      </c>
      <c r="C45" s="76">
        <v>20</v>
      </c>
      <c r="D45" s="76" t="s">
        <v>59</v>
      </c>
      <c r="E45" s="25"/>
      <c r="F45" s="47">
        <v>9.5</v>
      </c>
      <c r="G45" s="48">
        <f t="shared" si="3"/>
        <v>0</v>
      </c>
      <c r="H45" s="48">
        <f t="shared" si="4"/>
        <v>0</v>
      </c>
      <c r="I45" s="25"/>
      <c r="J45" s="25"/>
      <c r="K45" s="25"/>
      <c r="L45" s="47">
        <v>9.5</v>
      </c>
      <c r="M45" s="48">
        <f t="shared" si="5"/>
        <v>0</v>
      </c>
    </row>
    <row r="46" spans="1:13" ht="38.25">
      <c r="A46" s="132" t="s">
        <v>219</v>
      </c>
      <c r="B46" s="77" t="s">
        <v>653</v>
      </c>
      <c r="C46" s="76">
        <v>5</v>
      </c>
      <c r="D46" s="76" t="s">
        <v>59</v>
      </c>
      <c r="E46" s="25"/>
      <c r="F46" s="47">
        <v>9.5</v>
      </c>
      <c r="G46" s="48">
        <f t="shared" si="3"/>
        <v>0</v>
      </c>
      <c r="H46" s="48">
        <f t="shared" si="4"/>
        <v>0</v>
      </c>
      <c r="I46" s="25"/>
      <c r="J46" s="25"/>
      <c r="K46" s="25"/>
      <c r="L46" s="47">
        <v>9.5</v>
      </c>
      <c r="M46" s="48">
        <f t="shared" si="5"/>
        <v>0</v>
      </c>
    </row>
    <row r="47" spans="1:13" ht="38.25">
      <c r="A47" s="132" t="s">
        <v>220</v>
      </c>
      <c r="B47" s="85" t="s">
        <v>459</v>
      </c>
      <c r="C47" s="76">
        <v>3</v>
      </c>
      <c r="D47" s="76" t="s">
        <v>145</v>
      </c>
      <c r="E47" s="25"/>
      <c r="F47" s="47">
        <v>9.5</v>
      </c>
      <c r="G47" s="48">
        <f t="shared" si="3"/>
        <v>0</v>
      </c>
      <c r="H47" s="48">
        <f t="shared" si="4"/>
        <v>0</v>
      </c>
      <c r="I47" s="25"/>
      <c r="J47" s="25"/>
      <c r="K47" s="25"/>
      <c r="L47" s="47">
        <v>9.5</v>
      </c>
      <c r="M47" s="48">
        <f t="shared" si="5"/>
        <v>0</v>
      </c>
    </row>
    <row r="48" spans="1:13" ht="38.25">
      <c r="A48" s="132" t="s">
        <v>221</v>
      </c>
      <c r="B48" s="77" t="s">
        <v>458</v>
      </c>
      <c r="C48" s="76">
        <v>5</v>
      </c>
      <c r="D48" s="76" t="s">
        <v>145</v>
      </c>
      <c r="E48" s="25"/>
      <c r="F48" s="47">
        <v>9.5</v>
      </c>
      <c r="G48" s="48">
        <f t="shared" si="3"/>
        <v>0</v>
      </c>
      <c r="H48" s="48">
        <f t="shared" si="4"/>
        <v>0</v>
      </c>
      <c r="I48" s="25"/>
      <c r="J48" s="25"/>
      <c r="K48" s="25"/>
      <c r="L48" s="47">
        <v>9.5</v>
      </c>
      <c r="M48" s="48">
        <f t="shared" si="5"/>
        <v>0</v>
      </c>
    </row>
    <row r="49" spans="1:13" ht="15">
      <c r="A49" s="163" t="s">
        <v>807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</row>
    <row r="50" spans="1:13" ht="25.5">
      <c r="A50" s="98" t="s">
        <v>222</v>
      </c>
      <c r="B50" s="85" t="s">
        <v>463</v>
      </c>
      <c r="C50" s="76">
        <v>4</v>
      </c>
      <c r="D50" s="76" t="s">
        <v>145</v>
      </c>
      <c r="E50" s="25"/>
      <c r="F50" s="47">
        <v>9.5</v>
      </c>
      <c r="G50" s="48">
        <f>E50*1.095</f>
        <v>0</v>
      </c>
      <c r="H50" s="48">
        <f>G50*C50</f>
        <v>0</v>
      </c>
      <c r="I50" s="25"/>
      <c r="J50" s="25"/>
      <c r="K50" s="25"/>
      <c r="L50" s="47">
        <v>9.5</v>
      </c>
      <c r="M50" s="48">
        <f>K50*1.095</f>
        <v>0</v>
      </c>
    </row>
    <row r="51" spans="1:13" ht="25.5">
      <c r="A51" s="98" t="s">
        <v>223</v>
      </c>
      <c r="B51" s="85" t="s">
        <v>462</v>
      </c>
      <c r="C51" s="76">
        <v>4</v>
      </c>
      <c r="D51" s="76" t="s">
        <v>145</v>
      </c>
      <c r="E51" s="25"/>
      <c r="F51" s="47">
        <v>9.5</v>
      </c>
      <c r="G51" s="48">
        <f>E51*1.095</f>
        <v>0</v>
      </c>
      <c r="H51" s="48">
        <f>G51*C51</f>
        <v>0</v>
      </c>
      <c r="I51" s="25"/>
      <c r="J51" s="25"/>
      <c r="K51" s="25"/>
      <c r="L51" s="47">
        <v>9.5</v>
      </c>
      <c r="M51" s="48">
        <f>K51*1.095</f>
        <v>0</v>
      </c>
    </row>
    <row r="52" spans="1:13" ht="25.5">
      <c r="A52" s="98" t="s">
        <v>224</v>
      </c>
      <c r="B52" s="85" t="s">
        <v>461</v>
      </c>
      <c r="C52" s="76">
        <v>4</v>
      </c>
      <c r="D52" s="76" t="s">
        <v>145</v>
      </c>
      <c r="E52" s="25"/>
      <c r="F52" s="47">
        <v>9.5</v>
      </c>
      <c r="G52" s="48">
        <f>E52*1.095</f>
        <v>0</v>
      </c>
      <c r="H52" s="48">
        <f>G52*C52</f>
        <v>0</v>
      </c>
      <c r="I52" s="25"/>
      <c r="J52" s="25"/>
      <c r="K52" s="25"/>
      <c r="L52" s="47">
        <v>9.5</v>
      </c>
      <c r="M52" s="48">
        <f>K52*1.095</f>
        <v>0</v>
      </c>
    </row>
    <row r="53" spans="1:13" s="102" customFormat="1" ht="15">
      <c r="A53" s="99"/>
      <c r="B53" s="100" t="s">
        <v>182</v>
      </c>
      <c r="C53" s="99"/>
      <c r="D53" s="99"/>
      <c r="E53" s="101">
        <f>SUM(E14:E23,E25:E48,E50:E52)</f>
        <v>0</v>
      </c>
      <c r="F53" s="101"/>
      <c r="G53" s="101">
        <f aca="true" t="shared" si="6" ref="G53:M53">SUM(G14:G23,G25:G48,G50:G52)</f>
        <v>0</v>
      </c>
      <c r="H53" s="101">
        <f t="shared" si="6"/>
        <v>0</v>
      </c>
      <c r="I53" s="101"/>
      <c r="J53" s="101"/>
      <c r="K53" s="101">
        <f t="shared" si="6"/>
        <v>0</v>
      </c>
      <c r="L53" s="101"/>
      <c r="M53" s="101">
        <f t="shared" si="6"/>
        <v>0</v>
      </c>
    </row>
    <row r="55" spans="1:7" s="29" customFormat="1" ht="15">
      <c r="A55" s="9" t="s">
        <v>158</v>
      </c>
      <c r="B55" s="9"/>
      <c r="C55" s="9"/>
      <c r="D55" s="9"/>
      <c r="E55" s="9"/>
      <c r="F55" s="9"/>
      <c r="G55" s="9"/>
    </row>
    <row r="56" spans="1:13" s="29" customFormat="1" ht="15">
      <c r="A56" s="8" t="s">
        <v>159</v>
      </c>
      <c r="B56" s="8"/>
      <c r="C56" s="8"/>
      <c r="D56" s="7" t="s">
        <v>166</v>
      </c>
      <c r="E56" s="7"/>
      <c r="F56" s="7"/>
      <c r="G56" s="7"/>
      <c r="H56" s="7"/>
      <c r="I56" s="7"/>
      <c r="J56" s="7"/>
      <c r="K56" s="7"/>
      <c r="L56" s="7"/>
      <c r="M56" s="7"/>
    </row>
    <row r="57" spans="1:13" s="29" customFormat="1" ht="15">
      <c r="A57" s="8" t="s">
        <v>706</v>
      </c>
      <c r="B57" s="8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29" customFormat="1" ht="15">
      <c r="A58" s="8" t="s">
        <v>707</v>
      </c>
      <c r="B58" s="8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29" customFormat="1" ht="15">
      <c r="A59" s="8" t="s">
        <v>162</v>
      </c>
      <c r="B59" s="8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29" customFormat="1" ht="15">
      <c r="A60" s="8" t="s">
        <v>160</v>
      </c>
      <c r="B60" s="8"/>
      <c r="C60" s="8"/>
      <c r="D60" s="7" t="s">
        <v>167</v>
      </c>
      <c r="E60" s="7"/>
      <c r="F60" s="7"/>
      <c r="G60" s="7"/>
      <c r="H60" s="7"/>
      <c r="I60" s="7"/>
      <c r="J60" s="7"/>
      <c r="K60" s="7"/>
      <c r="L60" s="7"/>
      <c r="M60" s="7"/>
    </row>
    <row r="61" spans="1:13" s="29" customFormat="1" ht="30.75" customHeight="1">
      <c r="A61" s="10" t="s">
        <v>161</v>
      </c>
      <c r="B61" s="10"/>
      <c r="C61" s="10"/>
      <c r="D61" s="7" t="s">
        <v>168</v>
      </c>
      <c r="E61" s="7"/>
      <c r="F61" s="7"/>
      <c r="G61" s="7"/>
      <c r="H61" s="7"/>
      <c r="I61" s="7"/>
      <c r="J61" s="7"/>
      <c r="K61" s="7"/>
      <c r="L61" s="7"/>
      <c r="M61" s="7"/>
    </row>
    <row r="62" spans="1:13" s="29" customFormat="1" ht="15">
      <c r="A62" s="8" t="s">
        <v>163</v>
      </c>
      <c r="B62" s="8"/>
      <c r="C62" s="8"/>
      <c r="D62" s="7" t="s">
        <v>169</v>
      </c>
      <c r="E62" s="7"/>
      <c r="F62" s="7"/>
      <c r="G62" s="7"/>
      <c r="H62" s="7"/>
      <c r="I62" s="7"/>
      <c r="J62" s="7"/>
      <c r="K62" s="7"/>
      <c r="L62" s="7"/>
      <c r="M62" s="7"/>
    </row>
    <row r="63" spans="1:13" s="29" customFormat="1" ht="15">
      <c r="A63" s="8" t="s">
        <v>711</v>
      </c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29" customFormat="1" ht="15">
      <c r="A64" s="8" t="s">
        <v>164</v>
      </c>
      <c r="B64" s="8"/>
      <c r="C64" s="8"/>
      <c r="D64" s="7" t="s">
        <v>712</v>
      </c>
      <c r="E64" s="7"/>
      <c r="F64" s="7"/>
      <c r="G64" s="7"/>
      <c r="H64" s="7"/>
      <c r="I64" s="7"/>
      <c r="J64" s="7"/>
      <c r="K64" s="7"/>
      <c r="L64" s="7"/>
      <c r="M64" s="7"/>
    </row>
    <row r="65" spans="1:10" s="29" customFormat="1" ht="15">
      <c r="A65" s="60"/>
      <c r="B65" s="60"/>
      <c r="C65" s="60"/>
      <c r="D65" s="60"/>
      <c r="E65" s="60"/>
      <c r="F65" s="60"/>
      <c r="G65" s="60"/>
      <c r="H65" s="60"/>
      <c r="I65" s="60"/>
      <c r="J65" s="60"/>
    </row>
    <row r="66" spans="1:2" s="29" customFormat="1" ht="15.75" thickBot="1">
      <c r="A66" s="9" t="s">
        <v>170</v>
      </c>
      <c r="B66" s="9"/>
    </row>
    <row r="67" spans="1:13" s="29" customFormat="1" ht="63.75">
      <c r="A67" s="32" t="s">
        <v>102</v>
      </c>
      <c r="B67" s="33" t="s">
        <v>188</v>
      </c>
      <c r="C67" s="33" t="s">
        <v>103</v>
      </c>
      <c r="D67" s="33" t="s">
        <v>104</v>
      </c>
      <c r="E67" s="34" t="s">
        <v>105</v>
      </c>
      <c r="F67" s="34" t="s">
        <v>708</v>
      </c>
      <c r="G67" s="35" t="s">
        <v>106</v>
      </c>
      <c r="H67" s="35" t="s">
        <v>107</v>
      </c>
      <c r="I67" s="36" t="s">
        <v>108</v>
      </c>
      <c r="J67" s="36" t="s">
        <v>157</v>
      </c>
      <c r="K67" s="36" t="s">
        <v>109</v>
      </c>
      <c r="L67" s="36" t="s">
        <v>708</v>
      </c>
      <c r="M67" s="35" t="s">
        <v>165</v>
      </c>
    </row>
    <row r="68" spans="1:13" s="29" customFormat="1" ht="26.25">
      <c r="A68" s="37">
        <v>0</v>
      </c>
      <c r="B68" s="38">
        <v>1</v>
      </c>
      <c r="C68" s="38">
        <v>2</v>
      </c>
      <c r="D68" s="38">
        <v>3</v>
      </c>
      <c r="E68" s="39">
        <v>4</v>
      </c>
      <c r="F68" s="39">
        <v>5</v>
      </c>
      <c r="G68" s="40" t="s">
        <v>709</v>
      </c>
      <c r="H68" s="40" t="s">
        <v>110</v>
      </c>
      <c r="I68" s="41">
        <v>8</v>
      </c>
      <c r="J68" s="41">
        <v>9</v>
      </c>
      <c r="K68" s="41">
        <v>10</v>
      </c>
      <c r="L68" s="41">
        <v>11</v>
      </c>
      <c r="M68" s="40" t="s">
        <v>710</v>
      </c>
    </row>
    <row r="69" spans="1:13" s="29" customFormat="1" ht="15">
      <c r="A69" s="12" t="s">
        <v>174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s="29" customFormat="1" ht="15">
      <c r="A70" s="61" t="s">
        <v>111</v>
      </c>
      <c r="B70" s="62" t="s">
        <v>171</v>
      </c>
      <c r="C70" s="63">
        <v>50</v>
      </c>
      <c r="D70" s="63" t="s">
        <v>146</v>
      </c>
      <c r="E70" s="63">
        <v>1.25</v>
      </c>
      <c r="F70" s="63">
        <v>9.5</v>
      </c>
      <c r="G70" s="64">
        <f>E70*1.095</f>
        <v>1.36875</v>
      </c>
      <c r="H70" s="64">
        <f>(G70*C70)</f>
        <v>68.4375</v>
      </c>
      <c r="I70" s="63" t="s">
        <v>176</v>
      </c>
      <c r="J70" s="63" t="s">
        <v>177</v>
      </c>
      <c r="K70" s="63">
        <v>1.37</v>
      </c>
      <c r="L70" s="63">
        <v>9.5</v>
      </c>
      <c r="M70" s="64">
        <f>K70*1.095</f>
        <v>1.50015</v>
      </c>
    </row>
    <row r="71" spans="1:13" s="29" customFormat="1" ht="15">
      <c r="A71" s="61" t="s">
        <v>112</v>
      </c>
      <c r="B71" s="62" t="s">
        <v>172</v>
      </c>
      <c r="C71" s="63">
        <v>20</v>
      </c>
      <c r="D71" s="63" t="s">
        <v>145</v>
      </c>
      <c r="E71" s="63">
        <v>2.52</v>
      </c>
      <c r="F71" s="63">
        <v>9.5</v>
      </c>
      <c r="G71" s="64">
        <f>E71*1.095</f>
        <v>2.7594</v>
      </c>
      <c r="H71" s="64">
        <f>(G71*C71)</f>
        <v>55.187999999999995</v>
      </c>
      <c r="I71" s="63" t="s">
        <v>178</v>
      </c>
      <c r="J71" s="63" t="s">
        <v>181</v>
      </c>
      <c r="K71" s="63">
        <v>2.52</v>
      </c>
      <c r="L71" s="63">
        <v>9.5</v>
      </c>
      <c r="M71" s="64">
        <f>K71*1.095</f>
        <v>2.7594</v>
      </c>
    </row>
    <row r="72" spans="1:13" s="29" customFormat="1" ht="15">
      <c r="A72" s="61" t="s">
        <v>113</v>
      </c>
      <c r="B72" s="65" t="s">
        <v>173</v>
      </c>
      <c r="C72" s="63">
        <v>45</v>
      </c>
      <c r="D72" s="63" t="s">
        <v>175</v>
      </c>
      <c r="E72" s="63">
        <v>0.45</v>
      </c>
      <c r="F72" s="63">
        <v>9.5</v>
      </c>
      <c r="G72" s="64">
        <f>E72*1.095</f>
        <v>0.49275</v>
      </c>
      <c r="H72" s="64">
        <f>(G72*C72)</f>
        <v>22.173750000000002</v>
      </c>
      <c r="I72" s="63" t="s">
        <v>179</v>
      </c>
      <c r="J72" s="63" t="s">
        <v>180</v>
      </c>
      <c r="K72" s="63">
        <v>0.45</v>
      </c>
      <c r="L72" s="63">
        <v>9.5</v>
      </c>
      <c r="M72" s="64">
        <f>K72*1.095</f>
        <v>0.49275</v>
      </c>
    </row>
    <row r="73" spans="1:13" s="95" customFormat="1" ht="21" customHeight="1">
      <c r="A73" s="91"/>
      <c r="B73" s="92" t="s">
        <v>182</v>
      </c>
      <c r="C73" s="56"/>
      <c r="D73" s="56"/>
      <c r="E73" s="56">
        <f>SUM(E70:E72)</f>
        <v>4.22</v>
      </c>
      <c r="F73" s="56"/>
      <c r="G73" s="93">
        <f>SUM(G70:G72)</f>
        <v>4.6209</v>
      </c>
      <c r="H73" s="93">
        <f>SUM(H70:H72)</f>
        <v>145.79925</v>
      </c>
      <c r="I73" s="56"/>
      <c r="J73" s="56"/>
      <c r="K73" s="56">
        <f>SUM(K70:K72)</f>
        <v>4.34</v>
      </c>
      <c r="L73" s="56"/>
      <c r="M73" s="94">
        <f>SUM(M70:M72)</f>
        <v>4.7523</v>
      </c>
    </row>
    <row r="74" spans="1:13" s="96" customFormat="1" ht="15">
      <c r="A74" s="72"/>
      <c r="B74" s="72"/>
      <c r="C74" s="72"/>
      <c r="D74" s="155"/>
      <c r="E74" s="155"/>
      <c r="F74" s="155"/>
      <c r="G74" s="155"/>
      <c r="H74" s="155"/>
      <c r="I74" s="72"/>
      <c r="J74" s="72"/>
      <c r="K74" s="72"/>
      <c r="L74" s="72"/>
      <c r="M74" s="72"/>
    </row>
    <row r="75" spans="1:2" s="29" customFormat="1" ht="15">
      <c r="A75" s="2" t="s">
        <v>183</v>
      </c>
      <c r="B75" s="2"/>
    </row>
    <row r="76" spans="1:13" ht="15">
      <c r="A76" s="170" t="s">
        <v>184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2"/>
    </row>
    <row r="77" spans="1:13" ht="15">
      <c r="A77" s="170" t="s">
        <v>185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</row>
    <row r="78" spans="1:13" ht="15">
      <c r="A78" s="170" t="s">
        <v>186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2"/>
    </row>
    <row r="79" spans="1:13" ht="15">
      <c r="A79" s="170" t="s">
        <v>187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2"/>
    </row>
    <row r="80" spans="1:13" ht="15">
      <c r="A80" s="173" t="s">
        <v>190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5"/>
    </row>
    <row r="81" spans="1:13" ht="15">
      <c r="A81" s="170" t="s">
        <v>191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2"/>
    </row>
    <row r="82" spans="1:13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>
      <c r="A83" s="177" t="s">
        <v>192</v>
      </c>
      <c r="B83" s="177"/>
      <c r="C83" s="177"/>
      <c r="D83" s="177"/>
      <c r="E83" s="177"/>
      <c r="F83" s="177"/>
      <c r="G83" s="177"/>
      <c r="H83" s="29"/>
      <c r="I83" s="29"/>
      <c r="J83" s="29"/>
      <c r="K83" s="29"/>
      <c r="L83" s="29"/>
      <c r="M83" s="29"/>
    </row>
    <row r="84" spans="1:13" ht="15">
      <c r="A84" s="173" t="s">
        <v>193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5"/>
    </row>
    <row r="85" spans="1:13" ht="15">
      <c r="A85" s="173" t="s">
        <v>566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5"/>
    </row>
    <row r="86" spans="1:13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5">
      <c r="A87" s="3" t="s">
        <v>194</v>
      </c>
      <c r="B87" s="3"/>
      <c r="C87" s="3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5">
      <c r="A88" s="10" t="s">
        <v>195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0" ht="15">
      <c r="A89" s="157"/>
      <c r="B89" s="157"/>
      <c r="C89" s="157"/>
      <c r="D89" s="157"/>
      <c r="E89" s="157"/>
      <c r="F89" s="157"/>
      <c r="G89" s="157"/>
      <c r="H89" s="157"/>
      <c r="I89" s="157"/>
      <c r="J89" s="157"/>
    </row>
    <row r="90" spans="1:10" ht="15">
      <c r="A90" s="165"/>
      <c r="B90" s="165"/>
      <c r="C90" s="165"/>
      <c r="D90" s="165"/>
      <c r="E90" s="165"/>
      <c r="F90" s="165"/>
      <c r="G90" s="165"/>
      <c r="H90" s="165"/>
      <c r="I90" s="165"/>
      <c r="J90" s="165"/>
    </row>
    <row r="92" spans="1:13" ht="15">
      <c r="A92" s="143" t="s">
        <v>196</v>
      </c>
      <c r="B92" s="143"/>
      <c r="C92" s="143"/>
      <c r="D92" s="143"/>
      <c r="E92" s="97"/>
      <c r="F92" s="97"/>
      <c r="G92" s="143" t="s">
        <v>197</v>
      </c>
      <c r="H92" s="143"/>
      <c r="I92" s="143" t="s">
        <v>198</v>
      </c>
      <c r="J92" s="143"/>
      <c r="K92" s="143"/>
      <c r="L92" s="143"/>
      <c r="M92" s="143"/>
    </row>
  </sheetData>
  <sheetProtection password="C9C1" sheet="1" objects="1" scenarios="1"/>
  <mergeCells count="55">
    <mergeCell ref="A83:G83"/>
    <mergeCell ref="A84:M84"/>
    <mergeCell ref="A85:M85"/>
    <mergeCell ref="A87:C87"/>
    <mergeCell ref="D61:M61"/>
    <mergeCell ref="A90:J90"/>
    <mergeCell ref="A92:D92"/>
    <mergeCell ref="G92:H92"/>
    <mergeCell ref="A89:J89"/>
    <mergeCell ref="I92:M92"/>
    <mergeCell ref="A79:M79"/>
    <mergeCell ref="A80:M80"/>
    <mergeCell ref="A88:M88"/>
    <mergeCell ref="A81:M81"/>
    <mergeCell ref="A61:C61"/>
    <mergeCell ref="A56:C56"/>
    <mergeCell ref="A13:M13"/>
    <mergeCell ref="D57:M57"/>
    <mergeCell ref="D58:M58"/>
    <mergeCell ref="D59:M59"/>
    <mergeCell ref="D60:M60"/>
    <mergeCell ref="A58:C58"/>
    <mergeCell ref="A59:C59"/>
    <mergeCell ref="A24:M24"/>
    <mergeCell ref="H4:K4"/>
    <mergeCell ref="A5:D5"/>
    <mergeCell ref="H5:K5"/>
    <mergeCell ref="A6:D6"/>
    <mergeCell ref="H6:K6"/>
    <mergeCell ref="A60:C60"/>
    <mergeCell ref="A49:M49"/>
    <mergeCell ref="A57:C57"/>
    <mergeCell ref="A1:D1"/>
    <mergeCell ref="H1:K1"/>
    <mergeCell ref="A55:C55"/>
    <mergeCell ref="D55:G55"/>
    <mergeCell ref="D56:M56"/>
    <mergeCell ref="A2:D2"/>
    <mergeCell ref="H2:K2"/>
    <mergeCell ref="A3:D3"/>
    <mergeCell ref="H3:K3"/>
    <mergeCell ref="A4:D4"/>
    <mergeCell ref="D62:M62"/>
    <mergeCell ref="D63:M63"/>
    <mergeCell ref="D64:M64"/>
    <mergeCell ref="A66:B66"/>
    <mergeCell ref="A64:C64"/>
    <mergeCell ref="A62:C62"/>
    <mergeCell ref="A63:C63"/>
    <mergeCell ref="A78:M78"/>
    <mergeCell ref="A69:M69"/>
    <mergeCell ref="D74:H74"/>
    <mergeCell ref="A75:B75"/>
    <mergeCell ref="A76:M76"/>
    <mergeCell ref="A77:M77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0" r:id="rId1"/>
  <headerFooter>
    <oddHeader>&amp;COBR-3/1 L</oddHeader>
  </headerFooter>
  <rowBreaks count="1" manualBreakCount="1">
    <brk id="4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5"/>
  <sheetViews>
    <sheetView view="pageBreakPreview" zoomScale="70" zoomScaleSheetLayoutView="70" zoomScalePageLayoutView="85" workbookViewId="0" topLeftCell="A1">
      <selection activeCell="I174" sqref="I174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175</v>
      </c>
      <c r="G9" s="75" t="s">
        <v>506</v>
      </c>
    </row>
    <row r="10" ht="15.75" thickBot="1"/>
    <row r="11" spans="1:13" s="29" customFormat="1" ht="63.75" customHeight="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812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>
      <c r="A14" s="98" t="s">
        <v>111</v>
      </c>
      <c r="B14" s="85" t="s">
        <v>662</v>
      </c>
      <c r="C14" s="76">
        <v>8</v>
      </c>
      <c r="D14" s="76" t="s">
        <v>146</v>
      </c>
      <c r="E14" s="25"/>
      <c r="F14" s="47">
        <v>9.5</v>
      </c>
      <c r="G14" s="48">
        <f aca="true" t="shared" si="0" ref="G14:G33">E14*1.095</f>
        <v>0</v>
      </c>
      <c r="H14" s="48">
        <f aca="true" t="shared" si="1" ref="H14:H33">G14*C14</f>
        <v>0</v>
      </c>
      <c r="I14" s="25"/>
      <c r="J14" s="25"/>
      <c r="K14" s="25"/>
      <c r="L14" s="47">
        <v>9.5</v>
      </c>
      <c r="M14" s="48">
        <f aca="true" t="shared" si="2" ref="M14:M33">K14*1.095</f>
        <v>0</v>
      </c>
    </row>
    <row r="15" spans="1:13" ht="38.25">
      <c r="A15" s="98" t="s">
        <v>112</v>
      </c>
      <c r="B15" s="77" t="s">
        <v>659</v>
      </c>
      <c r="C15" s="76">
        <v>10</v>
      </c>
      <c r="D15" s="76" t="s">
        <v>146</v>
      </c>
      <c r="E15" s="25"/>
      <c r="F15" s="47">
        <v>9.5</v>
      </c>
      <c r="G15" s="48">
        <f t="shared" si="0"/>
        <v>0</v>
      </c>
      <c r="H15" s="48">
        <f t="shared" si="1"/>
        <v>0</v>
      </c>
      <c r="I15" s="25"/>
      <c r="J15" s="25"/>
      <c r="K15" s="25"/>
      <c r="L15" s="47">
        <v>9.5</v>
      </c>
      <c r="M15" s="48">
        <f t="shared" si="2"/>
        <v>0</v>
      </c>
    </row>
    <row r="16" spans="1:13" ht="38.25">
      <c r="A16" s="98" t="s">
        <v>113</v>
      </c>
      <c r="B16" s="77" t="s">
        <v>507</v>
      </c>
      <c r="C16" s="76">
        <v>5</v>
      </c>
      <c r="D16" s="76" t="s">
        <v>146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38.25">
      <c r="A17" s="98" t="s">
        <v>114</v>
      </c>
      <c r="B17" s="77" t="s">
        <v>508</v>
      </c>
      <c r="C17" s="76">
        <v>5</v>
      </c>
      <c r="D17" s="76" t="s">
        <v>146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25.5">
      <c r="A18" s="98" t="s">
        <v>115</v>
      </c>
      <c r="B18" s="85" t="s">
        <v>511</v>
      </c>
      <c r="C18" s="76">
        <v>20</v>
      </c>
      <c r="D18" s="76" t="s">
        <v>146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38.25">
      <c r="A19" s="98" t="s">
        <v>116</v>
      </c>
      <c r="B19" s="77" t="s">
        <v>509</v>
      </c>
      <c r="C19" s="76">
        <v>5</v>
      </c>
      <c r="D19" s="76" t="s">
        <v>146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25.5">
      <c r="A20" s="98" t="s">
        <v>117</v>
      </c>
      <c r="B20" s="85" t="s">
        <v>657</v>
      </c>
      <c r="C20" s="76">
        <v>8</v>
      </c>
      <c r="D20" s="76" t="s">
        <v>146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15">
      <c r="A21" s="98" t="s">
        <v>118</v>
      </c>
      <c r="B21" s="77" t="s">
        <v>656</v>
      </c>
      <c r="C21" s="76">
        <v>20</v>
      </c>
      <c r="D21" s="76" t="s">
        <v>146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15">
      <c r="A22" s="98" t="s">
        <v>119</v>
      </c>
      <c r="B22" s="85" t="s">
        <v>658</v>
      </c>
      <c r="C22" s="76">
        <v>20</v>
      </c>
      <c r="D22" s="76" t="s">
        <v>146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15">
      <c r="A23" s="98" t="s">
        <v>120</v>
      </c>
      <c r="B23" s="85" t="s">
        <v>661</v>
      </c>
      <c r="C23" s="76">
        <v>10</v>
      </c>
      <c r="D23" s="76" t="s">
        <v>146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38.25">
      <c r="A24" s="98" t="s">
        <v>121</v>
      </c>
      <c r="B24" s="77" t="s">
        <v>512</v>
      </c>
      <c r="C24" s="76">
        <v>8</v>
      </c>
      <c r="D24" s="76" t="s">
        <v>146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ht="15">
      <c r="A25" s="98" t="s">
        <v>122</v>
      </c>
      <c r="B25" s="85" t="s">
        <v>19</v>
      </c>
      <c r="C25" s="76">
        <v>90</v>
      </c>
      <c r="D25" s="76" t="s">
        <v>146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38.25">
      <c r="A26" s="98" t="s">
        <v>200</v>
      </c>
      <c r="B26" s="77" t="s">
        <v>660</v>
      </c>
      <c r="C26" s="76">
        <v>10</v>
      </c>
      <c r="D26" s="76" t="s">
        <v>146</v>
      </c>
      <c r="E26" s="25"/>
      <c r="F26" s="47">
        <v>9.5</v>
      </c>
      <c r="G26" s="48">
        <f t="shared" si="0"/>
        <v>0</v>
      </c>
      <c r="H26" s="48">
        <f t="shared" si="1"/>
        <v>0</v>
      </c>
      <c r="I26" s="25"/>
      <c r="J26" s="25"/>
      <c r="K26" s="25"/>
      <c r="L26" s="47">
        <v>9.5</v>
      </c>
      <c r="M26" s="48">
        <f t="shared" si="2"/>
        <v>0</v>
      </c>
    </row>
    <row r="27" spans="1:13" ht="38.25">
      <c r="A27" s="98" t="s">
        <v>201</v>
      </c>
      <c r="B27" s="77" t="s">
        <v>510</v>
      </c>
      <c r="C27" s="76">
        <v>10</v>
      </c>
      <c r="D27" s="76" t="s">
        <v>146</v>
      </c>
      <c r="E27" s="25"/>
      <c r="F27" s="47">
        <v>9.5</v>
      </c>
      <c r="G27" s="48">
        <f t="shared" si="0"/>
        <v>0</v>
      </c>
      <c r="H27" s="48">
        <f t="shared" si="1"/>
        <v>0</v>
      </c>
      <c r="I27" s="25"/>
      <c r="J27" s="25"/>
      <c r="K27" s="25"/>
      <c r="L27" s="47">
        <v>9.5</v>
      </c>
      <c r="M27" s="48">
        <f t="shared" si="2"/>
        <v>0</v>
      </c>
    </row>
    <row r="28" spans="1:13" ht="38.25">
      <c r="A28" s="98" t="s">
        <v>202</v>
      </c>
      <c r="B28" s="77" t="s">
        <v>87</v>
      </c>
      <c r="C28" s="76">
        <v>10</v>
      </c>
      <c r="D28" s="76" t="s">
        <v>146</v>
      </c>
      <c r="E28" s="25"/>
      <c r="F28" s="47">
        <v>9.5</v>
      </c>
      <c r="G28" s="48">
        <f t="shared" si="0"/>
        <v>0</v>
      </c>
      <c r="H28" s="48">
        <f t="shared" si="1"/>
        <v>0</v>
      </c>
      <c r="I28" s="25"/>
      <c r="J28" s="25"/>
      <c r="K28" s="25"/>
      <c r="L28" s="47">
        <v>9.5</v>
      </c>
      <c r="M28" s="48">
        <f t="shared" si="2"/>
        <v>0</v>
      </c>
    </row>
    <row r="29" spans="1:13" ht="25.5">
      <c r="A29" s="98" t="s">
        <v>203</v>
      </c>
      <c r="B29" s="85" t="s">
        <v>664</v>
      </c>
      <c r="C29" s="76">
        <v>15</v>
      </c>
      <c r="D29" s="76" t="s">
        <v>145</v>
      </c>
      <c r="E29" s="25"/>
      <c r="F29" s="47">
        <v>9.5</v>
      </c>
      <c r="G29" s="48">
        <f t="shared" si="0"/>
        <v>0</v>
      </c>
      <c r="H29" s="48">
        <f t="shared" si="1"/>
        <v>0</v>
      </c>
      <c r="I29" s="25"/>
      <c r="J29" s="25"/>
      <c r="K29" s="25"/>
      <c r="L29" s="47">
        <v>9.5</v>
      </c>
      <c r="M29" s="48">
        <f t="shared" si="2"/>
        <v>0</v>
      </c>
    </row>
    <row r="30" spans="1:13" ht="15">
      <c r="A30" s="98" t="s">
        <v>204</v>
      </c>
      <c r="B30" s="85" t="s">
        <v>663</v>
      </c>
      <c r="C30" s="76">
        <v>10</v>
      </c>
      <c r="D30" s="76" t="s">
        <v>145</v>
      </c>
      <c r="E30" s="25"/>
      <c r="F30" s="47">
        <v>9.5</v>
      </c>
      <c r="G30" s="48">
        <f t="shared" si="0"/>
        <v>0</v>
      </c>
      <c r="H30" s="48">
        <f t="shared" si="1"/>
        <v>0</v>
      </c>
      <c r="I30" s="25"/>
      <c r="J30" s="25"/>
      <c r="K30" s="25"/>
      <c r="L30" s="47">
        <v>9.5</v>
      </c>
      <c r="M30" s="48">
        <f t="shared" si="2"/>
        <v>0</v>
      </c>
    </row>
    <row r="31" spans="1:13" ht="25.5">
      <c r="A31" s="98" t="s">
        <v>205</v>
      </c>
      <c r="B31" s="85" t="s">
        <v>513</v>
      </c>
      <c r="C31" s="76">
        <v>380</v>
      </c>
      <c r="D31" s="76" t="s">
        <v>146</v>
      </c>
      <c r="E31" s="25"/>
      <c r="F31" s="47">
        <v>9.5</v>
      </c>
      <c r="G31" s="48">
        <f t="shared" si="0"/>
        <v>0</v>
      </c>
      <c r="H31" s="48">
        <f t="shared" si="1"/>
        <v>0</v>
      </c>
      <c r="I31" s="25"/>
      <c r="J31" s="25"/>
      <c r="K31" s="25"/>
      <c r="L31" s="47">
        <v>9.5</v>
      </c>
      <c r="M31" s="48">
        <f t="shared" si="2"/>
        <v>0</v>
      </c>
    </row>
    <row r="32" spans="1:13" ht="25.5" customHeight="1">
      <c r="A32" s="98" t="s">
        <v>206</v>
      </c>
      <c r="B32" s="85" t="s">
        <v>514</v>
      </c>
      <c r="C32" s="76">
        <v>50</v>
      </c>
      <c r="D32" s="76" t="s">
        <v>146</v>
      </c>
      <c r="E32" s="25"/>
      <c r="F32" s="47">
        <v>9.5</v>
      </c>
      <c r="G32" s="48">
        <f t="shared" si="0"/>
        <v>0</v>
      </c>
      <c r="H32" s="48">
        <f t="shared" si="1"/>
        <v>0</v>
      </c>
      <c r="I32" s="25"/>
      <c r="J32" s="25"/>
      <c r="K32" s="25"/>
      <c r="L32" s="47">
        <v>9.5</v>
      </c>
      <c r="M32" s="48">
        <f t="shared" si="2"/>
        <v>0</v>
      </c>
    </row>
    <row r="33" spans="1:13" ht="25.5" customHeight="1">
      <c r="A33" s="98" t="s">
        <v>207</v>
      </c>
      <c r="B33" s="85" t="s">
        <v>88</v>
      </c>
      <c r="C33" s="76">
        <v>20</v>
      </c>
      <c r="D33" s="76" t="s">
        <v>146</v>
      </c>
      <c r="E33" s="25"/>
      <c r="F33" s="47">
        <v>9.5</v>
      </c>
      <c r="G33" s="48">
        <f t="shared" si="0"/>
        <v>0</v>
      </c>
      <c r="H33" s="48">
        <f t="shared" si="1"/>
        <v>0</v>
      </c>
      <c r="I33" s="25"/>
      <c r="J33" s="25"/>
      <c r="K33" s="25"/>
      <c r="L33" s="47">
        <v>9.5</v>
      </c>
      <c r="M33" s="48">
        <f t="shared" si="2"/>
        <v>0</v>
      </c>
    </row>
    <row r="34" spans="1:13" ht="15">
      <c r="A34" s="163" t="s">
        <v>813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ht="25.5">
      <c r="A35" s="98" t="s">
        <v>208</v>
      </c>
      <c r="B35" s="85" t="s">
        <v>89</v>
      </c>
      <c r="C35" s="76">
        <v>10</v>
      </c>
      <c r="D35" s="76" t="s">
        <v>145</v>
      </c>
      <c r="E35" s="25"/>
      <c r="F35" s="47">
        <v>9.5</v>
      </c>
      <c r="G35" s="48">
        <f aca="true" t="shared" si="3" ref="G35:G46">E35*1.095</f>
        <v>0</v>
      </c>
      <c r="H35" s="48">
        <f aca="true" t="shared" si="4" ref="H35:H46">G35*C35</f>
        <v>0</v>
      </c>
      <c r="I35" s="25"/>
      <c r="J35" s="25"/>
      <c r="K35" s="25"/>
      <c r="L35" s="47">
        <v>9.5</v>
      </c>
      <c r="M35" s="48">
        <f aca="true" t="shared" si="5" ref="M35:M46">K35*1.095</f>
        <v>0</v>
      </c>
    </row>
    <row r="36" spans="1:13" ht="25.5">
      <c r="A36" s="98" t="s">
        <v>209</v>
      </c>
      <c r="B36" s="85" t="s">
        <v>517</v>
      </c>
      <c r="C36" s="76">
        <v>13</v>
      </c>
      <c r="D36" s="76" t="s">
        <v>145</v>
      </c>
      <c r="E36" s="25"/>
      <c r="F36" s="47">
        <v>9.5</v>
      </c>
      <c r="G36" s="48">
        <f t="shared" si="3"/>
        <v>0</v>
      </c>
      <c r="H36" s="48">
        <f t="shared" si="4"/>
        <v>0</v>
      </c>
      <c r="I36" s="25"/>
      <c r="J36" s="25"/>
      <c r="K36" s="25"/>
      <c r="L36" s="47">
        <v>9.5</v>
      </c>
      <c r="M36" s="48">
        <f t="shared" si="5"/>
        <v>0</v>
      </c>
    </row>
    <row r="37" spans="1:13" ht="25.5">
      <c r="A37" s="98" t="s">
        <v>210</v>
      </c>
      <c r="B37" s="85" t="s">
        <v>668</v>
      </c>
      <c r="C37" s="76">
        <v>50</v>
      </c>
      <c r="D37" s="76" t="s">
        <v>146</v>
      </c>
      <c r="E37" s="25"/>
      <c r="F37" s="47">
        <v>9.5</v>
      </c>
      <c r="G37" s="48">
        <f t="shared" si="3"/>
        <v>0</v>
      </c>
      <c r="H37" s="48">
        <f t="shared" si="4"/>
        <v>0</v>
      </c>
      <c r="I37" s="25"/>
      <c r="J37" s="25"/>
      <c r="K37" s="25"/>
      <c r="L37" s="47">
        <v>9.5</v>
      </c>
      <c r="M37" s="48">
        <f t="shared" si="5"/>
        <v>0</v>
      </c>
    </row>
    <row r="38" spans="1:13" ht="38.25">
      <c r="A38" s="98" t="s">
        <v>211</v>
      </c>
      <c r="B38" s="85" t="s">
        <v>666</v>
      </c>
      <c r="C38" s="76">
        <v>190</v>
      </c>
      <c r="D38" s="76" t="s">
        <v>146</v>
      </c>
      <c r="E38" s="25"/>
      <c r="F38" s="47">
        <v>9.5</v>
      </c>
      <c r="G38" s="48">
        <f t="shared" si="3"/>
        <v>0</v>
      </c>
      <c r="H38" s="48">
        <f t="shared" si="4"/>
        <v>0</v>
      </c>
      <c r="I38" s="25"/>
      <c r="J38" s="25"/>
      <c r="K38" s="25"/>
      <c r="L38" s="47">
        <v>9.5</v>
      </c>
      <c r="M38" s="48">
        <f t="shared" si="5"/>
        <v>0</v>
      </c>
    </row>
    <row r="39" spans="1:13" ht="38.25">
      <c r="A39" s="98" t="s">
        <v>212</v>
      </c>
      <c r="B39" s="85" t="s">
        <v>667</v>
      </c>
      <c r="C39" s="76">
        <v>160</v>
      </c>
      <c r="D39" s="76" t="s">
        <v>146</v>
      </c>
      <c r="E39" s="25"/>
      <c r="F39" s="47">
        <v>9.5</v>
      </c>
      <c r="G39" s="48">
        <f t="shared" si="3"/>
        <v>0</v>
      </c>
      <c r="H39" s="48">
        <f t="shared" si="4"/>
        <v>0</v>
      </c>
      <c r="I39" s="25"/>
      <c r="J39" s="25"/>
      <c r="K39" s="25"/>
      <c r="L39" s="47">
        <v>9.5</v>
      </c>
      <c r="M39" s="48">
        <f t="shared" si="5"/>
        <v>0</v>
      </c>
    </row>
    <row r="40" spans="1:13" ht="25.5">
      <c r="A40" s="98" t="s">
        <v>213</v>
      </c>
      <c r="B40" s="133" t="s">
        <v>665</v>
      </c>
      <c r="C40" s="134">
        <v>242</v>
      </c>
      <c r="D40" s="134" t="s">
        <v>146</v>
      </c>
      <c r="E40" s="25"/>
      <c r="F40" s="47">
        <v>9.5</v>
      </c>
      <c r="G40" s="48">
        <f t="shared" si="3"/>
        <v>0</v>
      </c>
      <c r="H40" s="48">
        <f t="shared" si="4"/>
        <v>0</v>
      </c>
      <c r="I40" s="25"/>
      <c r="J40" s="25"/>
      <c r="K40" s="25"/>
      <c r="L40" s="47">
        <v>9.5</v>
      </c>
      <c r="M40" s="48">
        <f t="shared" si="5"/>
        <v>0</v>
      </c>
    </row>
    <row r="41" spans="1:13" ht="38.25">
      <c r="A41" s="98" t="s">
        <v>214</v>
      </c>
      <c r="B41" s="85" t="s">
        <v>518</v>
      </c>
      <c r="C41" s="76">
        <v>160</v>
      </c>
      <c r="D41" s="76" t="s">
        <v>145</v>
      </c>
      <c r="E41" s="25"/>
      <c r="F41" s="47">
        <v>9.5</v>
      </c>
      <c r="G41" s="48">
        <f t="shared" si="3"/>
        <v>0</v>
      </c>
      <c r="H41" s="48">
        <f t="shared" si="4"/>
        <v>0</v>
      </c>
      <c r="I41" s="25"/>
      <c r="J41" s="25"/>
      <c r="K41" s="25"/>
      <c r="L41" s="47">
        <v>9.5</v>
      </c>
      <c r="M41" s="48">
        <f t="shared" si="5"/>
        <v>0</v>
      </c>
    </row>
    <row r="42" spans="1:13" ht="15">
      <c r="A42" s="98" t="s">
        <v>215</v>
      </c>
      <c r="B42" s="77" t="s">
        <v>27</v>
      </c>
      <c r="C42" s="76">
        <v>100</v>
      </c>
      <c r="D42" s="76" t="s">
        <v>146</v>
      </c>
      <c r="E42" s="25"/>
      <c r="F42" s="47">
        <v>9.5</v>
      </c>
      <c r="G42" s="48">
        <f t="shared" si="3"/>
        <v>0</v>
      </c>
      <c r="H42" s="48">
        <f t="shared" si="4"/>
        <v>0</v>
      </c>
      <c r="I42" s="25"/>
      <c r="J42" s="25"/>
      <c r="K42" s="25"/>
      <c r="L42" s="47">
        <v>9.5</v>
      </c>
      <c r="M42" s="48">
        <f t="shared" si="5"/>
        <v>0</v>
      </c>
    </row>
    <row r="43" spans="1:13" ht="25.5">
      <c r="A43" s="98" t="s">
        <v>216</v>
      </c>
      <c r="B43" s="77" t="s">
        <v>516</v>
      </c>
      <c r="C43" s="76">
        <v>1</v>
      </c>
      <c r="D43" s="76" t="s">
        <v>145</v>
      </c>
      <c r="E43" s="25"/>
      <c r="F43" s="47">
        <v>9.5</v>
      </c>
      <c r="G43" s="48">
        <f t="shared" si="3"/>
        <v>0</v>
      </c>
      <c r="H43" s="48">
        <f t="shared" si="4"/>
        <v>0</v>
      </c>
      <c r="I43" s="25"/>
      <c r="J43" s="25"/>
      <c r="K43" s="25"/>
      <c r="L43" s="47">
        <v>9.5</v>
      </c>
      <c r="M43" s="48">
        <f t="shared" si="5"/>
        <v>0</v>
      </c>
    </row>
    <row r="44" spans="1:13" ht="25.5">
      <c r="A44" s="98" t="s">
        <v>217</v>
      </c>
      <c r="B44" s="85" t="s">
        <v>90</v>
      </c>
      <c r="C44" s="76">
        <v>18</v>
      </c>
      <c r="D44" s="76" t="s">
        <v>146</v>
      </c>
      <c r="E44" s="25"/>
      <c r="F44" s="47">
        <v>9.5</v>
      </c>
      <c r="G44" s="48">
        <f t="shared" si="3"/>
        <v>0</v>
      </c>
      <c r="H44" s="48">
        <f t="shared" si="4"/>
        <v>0</v>
      </c>
      <c r="I44" s="25"/>
      <c r="J44" s="25"/>
      <c r="K44" s="25"/>
      <c r="L44" s="47">
        <v>9.5</v>
      </c>
      <c r="M44" s="48">
        <f t="shared" si="5"/>
        <v>0</v>
      </c>
    </row>
    <row r="45" spans="1:13" ht="25.5">
      <c r="A45" s="98" t="s">
        <v>218</v>
      </c>
      <c r="B45" s="85" t="s">
        <v>515</v>
      </c>
      <c r="C45" s="76">
        <v>280</v>
      </c>
      <c r="D45" s="76" t="s">
        <v>145</v>
      </c>
      <c r="E45" s="25"/>
      <c r="F45" s="47">
        <v>9.5</v>
      </c>
      <c r="G45" s="48">
        <f t="shared" si="3"/>
        <v>0</v>
      </c>
      <c r="H45" s="48">
        <f t="shared" si="4"/>
        <v>0</v>
      </c>
      <c r="I45" s="25"/>
      <c r="J45" s="25"/>
      <c r="K45" s="25"/>
      <c r="L45" s="47">
        <v>9.5</v>
      </c>
      <c r="M45" s="48">
        <f t="shared" si="5"/>
        <v>0</v>
      </c>
    </row>
    <row r="46" spans="1:13" ht="25.5">
      <c r="A46" s="98" t="s">
        <v>219</v>
      </c>
      <c r="B46" s="85" t="s">
        <v>828</v>
      </c>
      <c r="C46" s="76">
        <v>10</v>
      </c>
      <c r="D46" s="76" t="s">
        <v>145</v>
      </c>
      <c r="E46" s="25"/>
      <c r="F46" s="47">
        <v>9.5</v>
      </c>
      <c r="G46" s="48">
        <f t="shared" si="3"/>
        <v>0</v>
      </c>
      <c r="H46" s="48">
        <f t="shared" si="4"/>
        <v>0</v>
      </c>
      <c r="I46" s="25"/>
      <c r="J46" s="25"/>
      <c r="K46" s="25"/>
      <c r="L46" s="47">
        <v>9.5</v>
      </c>
      <c r="M46" s="48">
        <f t="shared" si="5"/>
        <v>0</v>
      </c>
    </row>
    <row r="47" spans="1:13" ht="15">
      <c r="A47" s="163" t="s">
        <v>823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1:13" ht="51">
      <c r="A48" s="98" t="s">
        <v>220</v>
      </c>
      <c r="B48" s="85" t="s">
        <v>675</v>
      </c>
      <c r="C48" s="85">
        <v>5</v>
      </c>
      <c r="D48" s="85" t="s">
        <v>146</v>
      </c>
      <c r="E48" s="25"/>
      <c r="F48" s="47">
        <v>9.5</v>
      </c>
      <c r="G48" s="48">
        <f aca="true" t="shared" si="6" ref="G48:G59">E48*1.095</f>
        <v>0</v>
      </c>
      <c r="H48" s="48">
        <f aca="true" t="shared" si="7" ref="H48:H59">G48*C48</f>
        <v>0</v>
      </c>
      <c r="I48" s="25"/>
      <c r="J48" s="25"/>
      <c r="K48" s="25"/>
      <c r="L48" s="47">
        <v>9.5</v>
      </c>
      <c r="M48" s="48">
        <f aca="true" t="shared" si="8" ref="M48:M59">K48*1.095</f>
        <v>0</v>
      </c>
    </row>
    <row r="49" spans="1:13" ht="51">
      <c r="A49" s="98" t="s">
        <v>221</v>
      </c>
      <c r="B49" s="85" t="s">
        <v>674</v>
      </c>
      <c r="C49" s="85">
        <v>5</v>
      </c>
      <c r="D49" s="85" t="s">
        <v>146</v>
      </c>
      <c r="E49" s="25"/>
      <c r="F49" s="47">
        <v>9.5</v>
      </c>
      <c r="G49" s="48">
        <f t="shared" si="6"/>
        <v>0</v>
      </c>
      <c r="H49" s="48">
        <f t="shared" si="7"/>
        <v>0</v>
      </c>
      <c r="I49" s="25"/>
      <c r="J49" s="25"/>
      <c r="K49" s="25"/>
      <c r="L49" s="47">
        <v>9.5</v>
      </c>
      <c r="M49" s="48">
        <f t="shared" si="8"/>
        <v>0</v>
      </c>
    </row>
    <row r="50" spans="1:13" ht="25.5">
      <c r="A50" s="98" t="s">
        <v>222</v>
      </c>
      <c r="B50" s="85" t="s">
        <v>530</v>
      </c>
      <c r="C50" s="76">
        <v>600</v>
      </c>
      <c r="D50" s="76" t="s">
        <v>146</v>
      </c>
      <c r="E50" s="25"/>
      <c r="F50" s="47">
        <v>9.5</v>
      </c>
      <c r="G50" s="48">
        <f t="shared" si="6"/>
        <v>0</v>
      </c>
      <c r="H50" s="48">
        <f t="shared" si="7"/>
        <v>0</v>
      </c>
      <c r="I50" s="25"/>
      <c r="J50" s="25"/>
      <c r="K50" s="25"/>
      <c r="L50" s="47">
        <v>9.5</v>
      </c>
      <c r="M50" s="48">
        <f t="shared" si="8"/>
        <v>0</v>
      </c>
    </row>
    <row r="51" spans="1:13" ht="51">
      <c r="A51" s="98" t="s">
        <v>223</v>
      </c>
      <c r="B51" s="85" t="s">
        <v>676</v>
      </c>
      <c r="C51" s="85">
        <v>10</v>
      </c>
      <c r="D51" s="85" t="s">
        <v>146</v>
      </c>
      <c r="E51" s="25"/>
      <c r="F51" s="47">
        <v>9.5</v>
      </c>
      <c r="G51" s="48">
        <f t="shared" si="6"/>
        <v>0</v>
      </c>
      <c r="H51" s="48">
        <f t="shared" si="7"/>
        <v>0</v>
      </c>
      <c r="I51" s="25"/>
      <c r="J51" s="25"/>
      <c r="K51" s="25"/>
      <c r="L51" s="47">
        <v>9.5</v>
      </c>
      <c r="M51" s="48">
        <f t="shared" si="8"/>
        <v>0</v>
      </c>
    </row>
    <row r="52" spans="1:13" ht="25.5">
      <c r="A52" s="98" t="s">
        <v>224</v>
      </c>
      <c r="B52" s="85" t="s">
        <v>862</v>
      </c>
      <c r="C52" s="85">
        <v>2</v>
      </c>
      <c r="D52" s="85" t="s">
        <v>146</v>
      </c>
      <c r="E52" s="25"/>
      <c r="F52" s="47">
        <v>9.5</v>
      </c>
      <c r="G52" s="48">
        <f t="shared" si="6"/>
        <v>0</v>
      </c>
      <c r="H52" s="48">
        <f t="shared" si="7"/>
        <v>0</v>
      </c>
      <c r="I52" s="25"/>
      <c r="J52" s="25"/>
      <c r="K52" s="25"/>
      <c r="L52" s="47">
        <v>9.5</v>
      </c>
      <c r="M52" s="48">
        <f t="shared" si="8"/>
        <v>0</v>
      </c>
    </row>
    <row r="53" spans="1:13" ht="25.5">
      <c r="A53" s="98" t="s">
        <v>225</v>
      </c>
      <c r="B53" s="85" t="s">
        <v>815</v>
      </c>
      <c r="C53" s="85">
        <v>2</v>
      </c>
      <c r="D53" s="85" t="s">
        <v>146</v>
      </c>
      <c r="E53" s="25"/>
      <c r="F53" s="47">
        <v>9.5</v>
      </c>
      <c r="G53" s="48">
        <f t="shared" si="6"/>
        <v>0</v>
      </c>
      <c r="H53" s="48">
        <f t="shared" si="7"/>
        <v>0</v>
      </c>
      <c r="I53" s="25"/>
      <c r="J53" s="25"/>
      <c r="K53" s="25"/>
      <c r="L53" s="47">
        <v>9.5</v>
      </c>
      <c r="M53" s="48">
        <f t="shared" si="8"/>
        <v>0</v>
      </c>
    </row>
    <row r="54" spans="1:13" ht="25.5">
      <c r="A54" s="98" t="s">
        <v>226</v>
      </c>
      <c r="B54" s="85" t="s">
        <v>814</v>
      </c>
      <c r="C54" s="85">
        <v>2</v>
      </c>
      <c r="D54" s="85" t="s">
        <v>146</v>
      </c>
      <c r="E54" s="25"/>
      <c r="F54" s="47">
        <v>10.5</v>
      </c>
      <c r="G54" s="48">
        <f>E54*1.095</f>
        <v>0</v>
      </c>
      <c r="H54" s="48">
        <f>G54*C54</f>
        <v>0</v>
      </c>
      <c r="I54" s="25"/>
      <c r="J54" s="25"/>
      <c r="K54" s="25"/>
      <c r="L54" s="47">
        <v>10.5</v>
      </c>
      <c r="M54" s="48">
        <f>K54*1.095</f>
        <v>0</v>
      </c>
    </row>
    <row r="55" spans="1:13" ht="38.25">
      <c r="A55" s="98" t="s">
        <v>227</v>
      </c>
      <c r="B55" s="77" t="s">
        <v>818</v>
      </c>
      <c r="C55" s="76">
        <v>7</v>
      </c>
      <c r="D55" s="76" t="s">
        <v>146</v>
      </c>
      <c r="E55" s="25"/>
      <c r="F55" s="47">
        <v>9.5</v>
      </c>
      <c r="G55" s="48">
        <f t="shared" si="6"/>
        <v>0</v>
      </c>
      <c r="H55" s="48">
        <f t="shared" si="7"/>
        <v>0</v>
      </c>
      <c r="I55" s="25"/>
      <c r="J55" s="25"/>
      <c r="K55" s="25"/>
      <c r="L55" s="47">
        <v>9.5</v>
      </c>
      <c r="M55" s="48">
        <f t="shared" si="8"/>
        <v>0</v>
      </c>
    </row>
    <row r="56" spans="1:13" ht="25.5">
      <c r="A56" s="98" t="s">
        <v>228</v>
      </c>
      <c r="B56" s="85" t="s">
        <v>817</v>
      </c>
      <c r="C56" s="76">
        <v>372</v>
      </c>
      <c r="D56" s="76" t="s">
        <v>146</v>
      </c>
      <c r="E56" s="25"/>
      <c r="F56" s="47">
        <v>9.5</v>
      </c>
      <c r="G56" s="48">
        <f t="shared" si="6"/>
        <v>0</v>
      </c>
      <c r="H56" s="48">
        <f t="shared" si="7"/>
        <v>0</v>
      </c>
      <c r="I56" s="25"/>
      <c r="J56" s="25"/>
      <c r="K56" s="25"/>
      <c r="L56" s="47">
        <v>9.5</v>
      </c>
      <c r="M56" s="48">
        <f t="shared" si="8"/>
        <v>0</v>
      </c>
    </row>
    <row r="57" spans="1:13" ht="25.5">
      <c r="A57" s="98" t="s">
        <v>229</v>
      </c>
      <c r="B57" s="85" t="s">
        <v>819</v>
      </c>
      <c r="C57" s="76">
        <v>2</v>
      </c>
      <c r="D57" s="76" t="s">
        <v>146</v>
      </c>
      <c r="E57" s="25"/>
      <c r="F57" s="47">
        <v>9.5</v>
      </c>
      <c r="G57" s="48">
        <f t="shared" si="6"/>
        <v>0</v>
      </c>
      <c r="H57" s="48">
        <f t="shared" si="7"/>
        <v>0</v>
      </c>
      <c r="I57" s="25"/>
      <c r="J57" s="25"/>
      <c r="K57" s="25"/>
      <c r="L57" s="47">
        <v>9.5</v>
      </c>
      <c r="M57" s="48">
        <f t="shared" si="8"/>
        <v>0</v>
      </c>
    </row>
    <row r="58" spans="1:13" ht="25.5">
      <c r="A58" s="98" t="s">
        <v>230</v>
      </c>
      <c r="B58" s="85" t="s">
        <v>821</v>
      </c>
      <c r="C58" s="76">
        <v>1</v>
      </c>
      <c r="D58" s="76" t="s">
        <v>146</v>
      </c>
      <c r="E58" s="25"/>
      <c r="F58" s="47">
        <v>9.5</v>
      </c>
      <c r="G58" s="48">
        <f t="shared" si="6"/>
        <v>0</v>
      </c>
      <c r="H58" s="48">
        <f t="shared" si="7"/>
        <v>0</v>
      </c>
      <c r="I58" s="25"/>
      <c r="J58" s="25"/>
      <c r="K58" s="25"/>
      <c r="L58" s="47">
        <v>9.5</v>
      </c>
      <c r="M58" s="48">
        <f t="shared" si="8"/>
        <v>0</v>
      </c>
    </row>
    <row r="59" spans="1:13" ht="25.5">
      <c r="A59" s="98" t="s">
        <v>231</v>
      </c>
      <c r="B59" s="85" t="s">
        <v>820</v>
      </c>
      <c r="C59" s="76">
        <v>1</v>
      </c>
      <c r="D59" s="76" t="s">
        <v>146</v>
      </c>
      <c r="E59" s="25"/>
      <c r="F59" s="47">
        <v>9.5</v>
      </c>
      <c r="G59" s="48">
        <f t="shared" si="6"/>
        <v>0</v>
      </c>
      <c r="H59" s="48">
        <f t="shared" si="7"/>
        <v>0</v>
      </c>
      <c r="I59" s="25"/>
      <c r="J59" s="25"/>
      <c r="K59" s="25"/>
      <c r="L59" s="47">
        <v>9.5</v>
      </c>
      <c r="M59" s="48">
        <f t="shared" si="8"/>
        <v>0</v>
      </c>
    </row>
    <row r="60" spans="1:13" ht="15">
      <c r="A60" s="163" t="s">
        <v>824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3" ht="38.25">
      <c r="A61" s="98" t="s">
        <v>232</v>
      </c>
      <c r="B61" s="85" t="s">
        <v>682</v>
      </c>
      <c r="C61" s="76">
        <v>600</v>
      </c>
      <c r="D61" s="76" t="s">
        <v>146</v>
      </c>
      <c r="E61" s="25"/>
      <c r="F61" s="47">
        <v>9.5</v>
      </c>
      <c r="G61" s="48">
        <f>E61*1.095</f>
        <v>0</v>
      </c>
      <c r="H61" s="48">
        <f>G61*C61</f>
        <v>0</v>
      </c>
      <c r="I61" s="25"/>
      <c r="J61" s="25"/>
      <c r="K61" s="25"/>
      <c r="L61" s="47">
        <v>9.5</v>
      </c>
      <c r="M61" s="48">
        <f>K61*1.095</f>
        <v>0</v>
      </c>
    </row>
    <row r="62" spans="1:13" ht="25.5">
      <c r="A62" s="98" t="s">
        <v>233</v>
      </c>
      <c r="B62" s="85" t="s">
        <v>681</v>
      </c>
      <c r="C62" s="76">
        <v>190</v>
      </c>
      <c r="D62" s="76" t="s">
        <v>146</v>
      </c>
      <c r="E62" s="25"/>
      <c r="F62" s="47">
        <v>9.5</v>
      </c>
      <c r="G62" s="48">
        <f>E62*1.095</f>
        <v>0</v>
      </c>
      <c r="H62" s="48">
        <f>G62*C62</f>
        <v>0</v>
      </c>
      <c r="I62" s="25"/>
      <c r="J62" s="25"/>
      <c r="K62" s="25"/>
      <c r="L62" s="47">
        <v>9.5</v>
      </c>
      <c r="M62" s="48">
        <f>K62*1.095</f>
        <v>0</v>
      </c>
    </row>
    <row r="63" spans="1:13" ht="38.25">
      <c r="A63" s="98" t="s">
        <v>234</v>
      </c>
      <c r="B63" s="85" t="s">
        <v>270</v>
      </c>
      <c r="C63" s="76">
        <v>50</v>
      </c>
      <c r="D63" s="76" t="s">
        <v>145</v>
      </c>
      <c r="E63" s="25"/>
      <c r="F63" s="47">
        <v>9.5</v>
      </c>
      <c r="G63" s="48">
        <f>E63*1.095</f>
        <v>0</v>
      </c>
      <c r="H63" s="48">
        <f>G63*C63</f>
        <v>0</v>
      </c>
      <c r="I63" s="25"/>
      <c r="J63" s="25"/>
      <c r="K63" s="25"/>
      <c r="L63" s="47">
        <v>9.5</v>
      </c>
      <c r="M63" s="48">
        <f>K63*1.095</f>
        <v>0</v>
      </c>
    </row>
    <row r="64" spans="1:13" ht="38.25">
      <c r="A64" s="98" t="s">
        <v>235</v>
      </c>
      <c r="B64" s="85" t="s">
        <v>271</v>
      </c>
      <c r="C64" s="76">
        <v>200</v>
      </c>
      <c r="D64" s="76" t="s">
        <v>146</v>
      </c>
      <c r="E64" s="25"/>
      <c r="F64" s="47">
        <v>9.5</v>
      </c>
      <c r="G64" s="48">
        <f>E64*1.095</f>
        <v>0</v>
      </c>
      <c r="H64" s="48">
        <f>G64*C64</f>
        <v>0</v>
      </c>
      <c r="I64" s="25"/>
      <c r="J64" s="25"/>
      <c r="K64" s="25"/>
      <c r="L64" s="47">
        <v>9.5</v>
      </c>
      <c r="M64" s="48">
        <f>K64*1.095</f>
        <v>0</v>
      </c>
    </row>
    <row r="65" spans="1:13" ht="15">
      <c r="A65" s="161" t="s">
        <v>879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1:13" ht="38.25">
      <c r="A66" s="98" t="s">
        <v>236</v>
      </c>
      <c r="B66" s="85" t="s">
        <v>278</v>
      </c>
      <c r="C66" s="76">
        <v>21</v>
      </c>
      <c r="D66" s="76" t="s">
        <v>199</v>
      </c>
      <c r="E66" s="25"/>
      <c r="F66" s="47">
        <v>9.5</v>
      </c>
      <c r="G66" s="48">
        <f aca="true" t="shared" si="9" ref="G66:G72">E66*1.095</f>
        <v>0</v>
      </c>
      <c r="H66" s="48">
        <f aca="true" t="shared" si="10" ref="H66:H72">G66*C66</f>
        <v>0</v>
      </c>
      <c r="I66" s="25"/>
      <c r="J66" s="25"/>
      <c r="K66" s="25"/>
      <c r="L66" s="47">
        <v>9.5</v>
      </c>
      <c r="M66" s="48">
        <f aca="true" t="shared" si="11" ref="M66:M72">K66*1.095</f>
        <v>0</v>
      </c>
    </row>
    <row r="67" spans="1:13" ht="51">
      <c r="A67" s="98" t="s">
        <v>237</v>
      </c>
      <c r="B67" s="77" t="s">
        <v>277</v>
      </c>
      <c r="C67" s="76">
        <v>20</v>
      </c>
      <c r="D67" s="76" t="s">
        <v>199</v>
      </c>
      <c r="E67" s="25"/>
      <c r="F67" s="47">
        <v>9.5</v>
      </c>
      <c r="G67" s="48">
        <f t="shared" si="9"/>
        <v>0</v>
      </c>
      <c r="H67" s="48">
        <f t="shared" si="10"/>
        <v>0</v>
      </c>
      <c r="I67" s="25"/>
      <c r="J67" s="25"/>
      <c r="K67" s="25"/>
      <c r="L67" s="47">
        <v>9.5</v>
      </c>
      <c r="M67" s="48">
        <f t="shared" si="11"/>
        <v>0</v>
      </c>
    </row>
    <row r="68" spans="1:13" ht="39">
      <c r="A68" s="98" t="s">
        <v>238</v>
      </c>
      <c r="B68" s="135" t="s">
        <v>276</v>
      </c>
      <c r="C68" s="76">
        <v>190</v>
      </c>
      <c r="D68" s="76" t="s">
        <v>199</v>
      </c>
      <c r="E68" s="25"/>
      <c r="F68" s="47">
        <v>9.5</v>
      </c>
      <c r="G68" s="48">
        <f t="shared" si="9"/>
        <v>0</v>
      </c>
      <c r="H68" s="48">
        <f t="shared" si="10"/>
        <v>0</v>
      </c>
      <c r="I68" s="25"/>
      <c r="J68" s="25"/>
      <c r="K68" s="25"/>
      <c r="L68" s="47">
        <v>9.5</v>
      </c>
      <c r="M68" s="48">
        <f t="shared" si="11"/>
        <v>0</v>
      </c>
    </row>
    <row r="69" spans="1:13" ht="25.5">
      <c r="A69" s="98" t="s">
        <v>239</v>
      </c>
      <c r="B69" s="77" t="s">
        <v>568</v>
      </c>
      <c r="C69" s="76">
        <v>3</v>
      </c>
      <c r="D69" s="76" t="s">
        <v>199</v>
      </c>
      <c r="E69" s="25"/>
      <c r="F69" s="47">
        <v>9.5</v>
      </c>
      <c r="G69" s="48">
        <f t="shared" si="9"/>
        <v>0</v>
      </c>
      <c r="H69" s="48">
        <f t="shared" si="10"/>
        <v>0</v>
      </c>
      <c r="I69" s="25"/>
      <c r="J69" s="25"/>
      <c r="K69" s="25"/>
      <c r="L69" s="47">
        <v>9.5</v>
      </c>
      <c r="M69" s="48">
        <f t="shared" si="11"/>
        <v>0</v>
      </c>
    </row>
    <row r="70" spans="1:13" ht="38.25">
      <c r="A70" s="98" t="s">
        <v>240</v>
      </c>
      <c r="B70" s="77" t="s">
        <v>275</v>
      </c>
      <c r="C70" s="76">
        <v>6</v>
      </c>
      <c r="D70" s="76" t="s">
        <v>199</v>
      </c>
      <c r="E70" s="25"/>
      <c r="F70" s="47">
        <v>9.5</v>
      </c>
      <c r="G70" s="48">
        <f t="shared" si="9"/>
        <v>0</v>
      </c>
      <c r="H70" s="48">
        <f t="shared" si="10"/>
        <v>0</v>
      </c>
      <c r="I70" s="25"/>
      <c r="J70" s="25"/>
      <c r="K70" s="25"/>
      <c r="L70" s="47">
        <v>9.5</v>
      </c>
      <c r="M70" s="48">
        <f t="shared" si="11"/>
        <v>0</v>
      </c>
    </row>
    <row r="71" spans="1:13" ht="63.75">
      <c r="A71" s="98" t="s">
        <v>241</v>
      </c>
      <c r="B71" s="77" t="s">
        <v>14</v>
      </c>
      <c r="C71" s="76">
        <v>12</v>
      </c>
      <c r="D71" s="76" t="s">
        <v>199</v>
      </c>
      <c r="E71" s="25"/>
      <c r="F71" s="47">
        <v>9.5</v>
      </c>
      <c r="G71" s="48">
        <f t="shared" si="9"/>
        <v>0</v>
      </c>
      <c r="H71" s="48">
        <f t="shared" si="10"/>
        <v>0</v>
      </c>
      <c r="I71" s="25"/>
      <c r="J71" s="25"/>
      <c r="K71" s="25"/>
      <c r="L71" s="47">
        <v>9.5</v>
      </c>
      <c r="M71" s="48">
        <f t="shared" si="11"/>
        <v>0</v>
      </c>
    </row>
    <row r="72" spans="1:13" ht="51">
      <c r="A72" s="98" t="s">
        <v>242</v>
      </c>
      <c r="B72" s="85" t="s">
        <v>822</v>
      </c>
      <c r="C72" s="76">
        <v>15</v>
      </c>
      <c r="D72" s="76" t="s">
        <v>199</v>
      </c>
      <c r="E72" s="25"/>
      <c r="F72" s="47">
        <v>9.5</v>
      </c>
      <c r="G72" s="48">
        <f t="shared" si="9"/>
        <v>0</v>
      </c>
      <c r="H72" s="48">
        <f t="shared" si="10"/>
        <v>0</v>
      </c>
      <c r="I72" s="25"/>
      <c r="J72" s="25"/>
      <c r="K72" s="25"/>
      <c r="L72" s="47">
        <v>9.5</v>
      </c>
      <c r="M72" s="48">
        <f t="shared" si="11"/>
        <v>0</v>
      </c>
    </row>
    <row r="73" spans="1:13" ht="28.5" customHeight="1">
      <c r="A73" s="98" t="s">
        <v>338</v>
      </c>
      <c r="B73" s="85" t="s">
        <v>698</v>
      </c>
      <c r="C73" s="76">
        <v>5</v>
      </c>
      <c r="D73" s="76" t="s">
        <v>145</v>
      </c>
      <c r="E73" s="25"/>
      <c r="F73" s="47">
        <v>9.5</v>
      </c>
      <c r="G73" s="48">
        <f>E73*1.095</f>
        <v>0</v>
      </c>
      <c r="H73" s="48">
        <f>G73*C73</f>
        <v>0</v>
      </c>
      <c r="I73" s="25"/>
      <c r="J73" s="25"/>
      <c r="K73" s="25"/>
      <c r="L73" s="47">
        <v>9.5</v>
      </c>
      <c r="M73" s="48">
        <f>K73*1.095</f>
        <v>0</v>
      </c>
    </row>
    <row r="74" spans="1:13" ht="15">
      <c r="A74" s="161" t="s">
        <v>825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ht="38.25">
      <c r="A75" s="98" t="s">
        <v>339</v>
      </c>
      <c r="B75" s="85" t="s">
        <v>378</v>
      </c>
      <c r="C75" s="76">
        <v>2</v>
      </c>
      <c r="D75" s="76" t="s">
        <v>146</v>
      </c>
      <c r="E75" s="25"/>
      <c r="F75" s="47">
        <v>9.5</v>
      </c>
      <c r="G75" s="48">
        <f aca="true" t="shared" si="12" ref="G75:G92">E75*1.095</f>
        <v>0</v>
      </c>
      <c r="H75" s="48">
        <f aca="true" t="shared" si="13" ref="H75:H92">G75*C75</f>
        <v>0</v>
      </c>
      <c r="I75" s="25"/>
      <c r="J75" s="25"/>
      <c r="K75" s="25"/>
      <c r="L75" s="47">
        <v>9.5</v>
      </c>
      <c r="M75" s="48">
        <f aca="true" t="shared" si="14" ref="M75:M92">K75*1.095</f>
        <v>0</v>
      </c>
    </row>
    <row r="76" spans="1:13" ht="25.5">
      <c r="A76" s="98" t="s">
        <v>340</v>
      </c>
      <c r="B76" s="85" t="s">
        <v>632</v>
      </c>
      <c r="C76" s="76">
        <v>20</v>
      </c>
      <c r="D76" s="76" t="s">
        <v>146</v>
      </c>
      <c r="E76" s="25"/>
      <c r="F76" s="47">
        <v>9.5</v>
      </c>
      <c r="G76" s="48">
        <f t="shared" si="12"/>
        <v>0</v>
      </c>
      <c r="H76" s="48">
        <f t="shared" si="13"/>
        <v>0</v>
      </c>
      <c r="I76" s="25"/>
      <c r="J76" s="25"/>
      <c r="K76" s="25"/>
      <c r="L76" s="47">
        <v>9.5</v>
      </c>
      <c r="M76" s="48">
        <f t="shared" si="14"/>
        <v>0</v>
      </c>
    </row>
    <row r="77" spans="1:13" ht="25.5">
      <c r="A77" s="98" t="s">
        <v>341</v>
      </c>
      <c r="B77" s="85" t="s">
        <v>389</v>
      </c>
      <c r="C77" s="76">
        <v>3</v>
      </c>
      <c r="D77" s="76" t="s">
        <v>146</v>
      </c>
      <c r="E77" s="25"/>
      <c r="F77" s="47">
        <v>9.5</v>
      </c>
      <c r="G77" s="48">
        <f t="shared" si="12"/>
        <v>0</v>
      </c>
      <c r="H77" s="48">
        <f t="shared" si="13"/>
        <v>0</v>
      </c>
      <c r="I77" s="25"/>
      <c r="J77" s="25"/>
      <c r="K77" s="25"/>
      <c r="L77" s="47">
        <v>9.5</v>
      </c>
      <c r="M77" s="48">
        <f t="shared" si="14"/>
        <v>0</v>
      </c>
    </row>
    <row r="78" spans="1:13" ht="25.5">
      <c r="A78" s="98" t="s">
        <v>342</v>
      </c>
      <c r="B78" s="77" t="s">
        <v>379</v>
      </c>
      <c r="C78" s="76">
        <v>12</v>
      </c>
      <c r="D78" s="76" t="s">
        <v>146</v>
      </c>
      <c r="E78" s="25"/>
      <c r="F78" s="47">
        <v>9.5</v>
      </c>
      <c r="G78" s="48">
        <f t="shared" si="12"/>
        <v>0</v>
      </c>
      <c r="H78" s="48">
        <f t="shared" si="13"/>
        <v>0</v>
      </c>
      <c r="I78" s="25"/>
      <c r="J78" s="25"/>
      <c r="K78" s="25"/>
      <c r="L78" s="47">
        <v>9.5</v>
      </c>
      <c r="M78" s="48">
        <f t="shared" si="14"/>
        <v>0</v>
      </c>
    </row>
    <row r="79" spans="1:13" ht="25.5">
      <c r="A79" s="98" t="s">
        <v>343</v>
      </c>
      <c r="B79" s="77" t="s">
        <v>380</v>
      </c>
      <c r="C79" s="76">
        <v>12</v>
      </c>
      <c r="D79" s="76" t="s">
        <v>146</v>
      </c>
      <c r="E79" s="25"/>
      <c r="F79" s="47">
        <v>9.5</v>
      </c>
      <c r="G79" s="48">
        <f t="shared" si="12"/>
        <v>0</v>
      </c>
      <c r="H79" s="48">
        <f t="shared" si="13"/>
        <v>0</v>
      </c>
      <c r="I79" s="25"/>
      <c r="J79" s="25"/>
      <c r="K79" s="25"/>
      <c r="L79" s="47">
        <v>9.5</v>
      </c>
      <c r="M79" s="48">
        <f t="shared" si="14"/>
        <v>0</v>
      </c>
    </row>
    <row r="80" spans="1:13" ht="25.5">
      <c r="A80" s="98" t="s">
        <v>344</v>
      </c>
      <c r="B80" s="77" t="s">
        <v>382</v>
      </c>
      <c r="C80" s="76">
        <v>5</v>
      </c>
      <c r="D80" s="76" t="s">
        <v>145</v>
      </c>
      <c r="E80" s="25"/>
      <c r="F80" s="47">
        <v>9.5</v>
      </c>
      <c r="G80" s="48">
        <f t="shared" si="12"/>
        <v>0</v>
      </c>
      <c r="H80" s="48">
        <f t="shared" si="13"/>
        <v>0</v>
      </c>
      <c r="I80" s="25"/>
      <c r="J80" s="25"/>
      <c r="K80" s="25"/>
      <c r="L80" s="47">
        <v>9.5</v>
      </c>
      <c r="M80" s="48">
        <f t="shared" si="14"/>
        <v>0</v>
      </c>
    </row>
    <row r="81" spans="1:13" ht="25.5">
      <c r="A81" s="98" t="s">
        <v>345</v>
      </c>
      <c r="B81" s="77" t="s">
        <v>381</v>
      </c>
      <c r="C81" s="76">
        <v>12</v>
      </c>
      <c r="D81" s="76" t="s">
        <v>146</v>
      </c>
      <c r="E81" s="25"/>
      <c r="F81" s="47">
        <v>9.5</v>
      </c>
      <c r="G81" s="48">
        <f t="shared" si="12"/>
        <v>0</v>
      </c>
      <c r="H81" s="48">
        <f t="shared" si="13"/>
        <v>0</v>
      </c>
      <c r="I81" s="25"/>
      <c r="J81" s="25"/>
      <c r="K81" s="25"/>
      <c r="L81" s="47">
        <v>9.5</v>
      </c>
      <c r="M81" s="48">
        <f t="shared" si="14"/>
        <v>0</v>
      </c>
    </row>
    <row r="82" spans="1:13" ht="25.5">
      <c r="A82" s="98" t="s">
        <v>346</v>
      </c>
      <c r="B82" s="85" t="s">
        <v>816</v>
      </c>
      <c r="C82" s="76">
        <v>1</v>
      </c>
      <c r="D82" s="76" t="s">
        <v>20</v>
      </c>
      <c r="E82" s="25"/>
      <c r="F82" s="47">
        <v>9.5</v>
      </c>
      <c r="G82" s="48">
        <f t="shared" si="12"/>
        <v>0</v>
      </c>
      <c r="H82" s="48">
        <f t="shared" si="13"/>
        <v>0</v>
      </c>
      <c r="I82" s="25"/>
      <c r="J82" s="25"/>
      <c r="K82" s="25"/>
      <c r="L82" s="47">
        <v>9.5</v>
      </c>
      <c r="M82" s="48">
        <f t="shared" si="14"/>
        <v>0</v>
      </c>
    </row>
    <row r="83" spans="1:13" ht="25.5">
      <c r="A83" s="98" t="s">
        <v>347</v>
      </c>
      <c r="B83" s="77" t="s">
        <v>383</v>
      </c>
      <c r="C83" s="76">
        <v>10</v>
      </c>
      <c r="D83" s="76" t="s">
        <v>146</v>
      </c>
      <c r="E83" s="25"/>
      <c r="F83" s="47">
        <v>9.5</v>
      </c>
      <c r="G83" s="48">
        <f t="shared" si="12"/>
        <v>0</v>
      </c>
      <c r="H83" s="48">
        <f t="shared" si="13"/>
        <v>0</v>
      </c>
      <c r="I83" s="25"/>
      <c r="J83" s="25"/>
      <c r="K83" s="25"/>
      <c r="L83" s="47">
        <v>9.5</v>
      </c>
      <c r="M83" s="48">
        <f t="shared" si="14"/>
        <v>0</v>
      </c>
    </row>
    <row r="84" spans="1:13" ht="25.5">
      <c r="A84" s="98" t="s">
        <v>348</v>
      </c>
      <c r="B84" s="77" t="s">
        <v>631</v>
      </c>
      <c r="C84" s="76">
        <v>30</v>
      </c>
      <c r="D84" s="76" t="s">
        <v>146</v>
      </c>
      <c r="E84" s="25"/>
      <c r="F84" s="47">
        <v>9.5</v>
      </c>
      <c r="G84" s="48">
        <f t="shared" si="12"/>
        <v>0</v>
      </c>
      <c r="H84" s="48">
        <f t="shared" si="13"/>
        <v>0</v>
      </c>
      <c r="I84" s="25"/>
      <c r="J84" s="25"/>
      <c r="K84" s="25"/>
      <c r="L84" s="47">
        <v>9.5</v>
      </c>
      <c r="M84" s="48">
        <f t="shared" si="14"/>
        <v>0</v>
      </c>
    </row>
    <row r="85" spans="1:13" ht="25.5">
      <c r="A85" s="98" t="s">
        <v>699</v>
      </c>
      <c r="B85" s="77" t="s">
        <v>384</v>
      </c>
      <c r="C85" s="76">
        <v>130</v>
      </c>
      <c r="D85" s="76" t="s">
        <v>146</v>
      </c>
      <c r="E85" s="25"/>
      <c r="F85" s="47">
        <v>9.5</v>
      </c>
      <c r="G85" s="48">
        <f t="shared" si="12"/>
        <v>0</v>
      </c>
      <c r="H85" s="48">
        <f t="shared" si="13"/>
        <v>0</v>
      </c>
      <c r="I85" s="25"/>
      <c r="J85" s="25"/>
      <c r="K85" s="25"/>
      <c r="L85" s="47">
        <v>9.5</v>
      </c>
      <c r="M85" s="48">
        <f t="shared" si="14"/>
        <v>0</v>
      </c>
    </row>
    <row r="86" spans="1:13" ht="25.5">
      <c r="A86" s="98" t="s">
        <v>349</v>
      </c>
      <c r="B86" s="85" t="s">
        <v>637</v>
      </c>
      <c r="C86" s="76">
        <v>2</v>
      </c>
      <c r="D86" s="76" t="s">
        <v>146</v>
      </c>
      <c r="E86" s="25"/>
      <c r="F86" s="47">
        <v>9.5</v>
      </c>
      <c r="G86" s="48">
        <f t="shared" si="12"/>
        <v>0</v>
      </c>
      <c r="H86" s="48">
        <f t="shared" si="13"/>
        <v>0</v>
      </c>
      <c r="I86" s="25"/>
      <c r="J86" s="25"/>
      <c r="K86" s="25"/>
      <c r="L86" s="47">
        <v>9.5</v>
      </c>
      <c r="M86" s="48">
        <f t="shared" si="14"/>
        <v>0</v>
      </c>
    </row>
    <row r="87" spans="1:13" ht="25.5">
      <c r="A87" s="98" t="s">
        <v>350</v>
      </c>
      <c r="B87" s="85" t="s">
        <v>636</v>
      </c>
      <c r="C87" s="76">
        <v>2</v>
      </c>
      <c r="D87" s="76" t="s">
        <v>146</v>
      </c>
      <c r="E87" s="25"/>
      <c r="F87" s="47">
        <v>9.5</v>
      </c>
      <c r="G87" s="48">
        <f t="shared" si="12"/>
        <v>0</v>
      </c>
      <c r="H87" s="48">
        <f t="shared" si="13"/>
        <v>0</v>
      </c>
      <c r="I87" s="25"/>
      <c r="J87" s="25"/>
      <c r="K87" s="25"/>
      <c r="L87" s="47">
        <v>9.5</v>
      </c>
      <c r="M87" s="48">
        <f t="shared" si="14"/>
        <v>0</v>
      </c>
    </row>
    <row r="88" spans="1:13" ht="15">
      <c r="A88" s="98" t="s">
        <v>351</v>
      </c>
      <c r="B88" s="77" t="s">
        <v>386</v>
      </c>
      <c r="C88" s="76">
        <v>36</v>
      </c>
      <c r="D88" s="76" t="s">
        <v>146</v>
      </c>
      <c r="E88" s="25"/>
      <c r="F88" s="47">
        <v>9.5</v>
      </c>
      <c r="G88" s="48">
        <f t="shared" si="12"/>
        <v>0</v>
      </c>
      <c r="H88" s="48">
        <f t="shared" si="13"/>
        <v>0</v>
      </c>
      <c r="I88" s="25"/>
      <c r="J88" s="25"/>
      <c r="K88" s="25"/>
      <c r="L88" s="47">
        <v>9.5</v>
      </c>
      <c r="M88" s="48">
        <f t="shared" si="14"/>
        <v>0</v>
      </c>
    </row>
    <row r="89" spans="1:13" ht="38.25">
      <c r="A89" s="98" t="s">
        <v>352</v>
      </c>
      <c r="B89" s="85" t="s">
        <v>388</v>
      </c>
      <c r="C89" s="76">
        <v>245</v>
      </c>
      <c r="D89" s="76" t="s">
        <v>145</v>
      </c>
      <c r="E89" s="25"/>
      <c r="F89" s="47">
        <v>9.5</v>
      </c>
      <c r="G89" s="48">
        <f t="shared" si="12"/>
        <v>0</v>
      </c>
      <c r="H89" s="48">
        <f t="shared" si="13"/>
        <v>0</v>
      </c>
      <c r="I89" s="25"/>
      <c r="J89" s="25"/>
      <c r="K89" s="25"/>
      <c r="L89" s="47">
        <v>9.5</v>
      </c>
      <c r="M89" s="48">
        <f t="shared" si="14"/>
        <v>0</v>
      </c>
    </row>
    <row r="90" spans="1:13" ht="38.25">
      <c r="A90" s="98" t="s">
        <v>353</v>
      </c>
      <c r="B90" s="77" t="s">
        <v>635</v>
      </c>
      <c r="C90" s="76">
        <v>60</v>
      </c>
      <c r="D90" s="76" t="s">
        <v>145</v>
      </c>
      <c r="E90" s="25"/>
      <c r="F90" s="47">
        <v>9.5</v>
      </c>
      <c r="G90" s="48">
        <f t="shared" si="12"/>
        <v>0</v>
      </c>
      <c r="H90" s="48">
        <f t="shared" si="13"/>
        <v>0</v>
      </c>
      <c r="I90" s="25"/>
      <c r="J90" s="25"/>
      <c r="K90" s="25"/>
      <c r="L90" s="47">
        <v>9.5</v>
      </c>
      <c r="M90" s="48">
        <f t="shared" si="14"/>
        <v>0</v>
      </c>
    </row>
    <row r="91" spans="1:13" ht="38.25">
      <c r="A91" s="98" t="s">
        <v>354</v>
      </c>
      <c r="B91" s="77" t="s">
        <v>385</v>
      </c>
      <c r="C91" s="76">
        <v>20</v>
      </c>
      <c r="D91" s="76" t="s">
        <v>146</v>
      </c>
      <c r="E91" s="25"/>
      <c r="F91" s="47">
        <v>9.5</v>
      </c>
      <c r="G91" s="48">
        <f t="shared" si="12"/>
        <v>0</v>
      </c>
      <c r="H91" s="48">
        <f t="shared" si="13"/>
        <v>0</v>
      </c>
      <c r="I91" s="25"/>
      <c r="J91" s="25"/>
      <c r="K91" s="25"/>
      <c r="L91" s="47">
        <v>9.5</v>
      </c>
      <c r="M91" s="48">
        <f t="shared" si="14"/>
        <v>0</v>
      </c>
    </row>
    <row r="92" spans="1:13" ht="25.5">
      <c r="A92" s="98" t="s">
        <v>700</v>
      </c>
      <c r="B92" s="77" t="s">
        <v>34</v>
      </c>
      <c r="C92" s="76">
        <v>6</v>
      </c>
      <c r="D92" s="76" t="s">
        <v>146</v>
      </c>
      <c r="E92" s="25"/>
      <c r="F92" s="47">
        <v>9.5</v>
      </c>
      <c r="G92" s="48">
        <f t="shared" si="12"/>
        <v>0</v>
      </c>
      <c r="H92" s="48">
        <f t="shared" si="13"/>
        <v>0</v>
      </c>
      <c r="I92" s="25"/>
      <c r="J92" s="25"/>
      <c r="K92" s="25"/>
      <c r="L92" s="47">
        <v>9.5</v>
      </c>
      <c r="M92" s="48">
        <f t="shared" si="14"/>
        <v>0</v>
      </c>
    </row>
    <row r="93" spans="1:13" ht="15">
      <c r="A93" s="163" t="s">
        <v>826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</row>
    <row r="94" spans="1:13" ht="25.5">
      <c r="A94" s="98" t="s">
        <v>355</v>
      </c>
      <c r="B94" s="85" t="s">
        <v>395</v>
      </c>
      <c r="C94" s="76">
        <v>9</v>
      </c>
      <c r="D94" s="76" t="s">
        <v>146</v>
      </c>
      <c r="E94" s="25"/>
      <c r="F94" s="47">
        <v>9.5</v>
      </c>
      <c r="G94" s="48">
        <f aca="true" t="shared" si="15" ref="G94:G103">E94*1.095</f>
        <v>0</v>
      </c>
      <c r="H94" s="48">
        <f aca="true" t="shared" si="16" ref="H94:H103">G94*C94</f>
        <v>0</v>
      </c>
      <c r="I94" s="25"/>
      <c r="J94" s="25"/>
      <c r="K94" s="25"/>
      <c r="L94" s="47">
        <v>9.5</v>
      </c>
      <c r="M94" s="48">
        <f aca="true" t="shared" si="17" ref="M94:M103">K94*1.095</f>
        <v>0</v>
      </c>
    </row>
    <row r="95" spans="1:13" ht="38.25">
      <c r="A95" s="98" t="s">
        <v>356</v>
      </c>
      <c r="B95" s="85" t="s">
        <v>393</v>
      </c>
      <c r="C95" s="76">
        <v>7</v>
      </c>
      <c r="D95" s="76" t="s">
        <v>146</v>
      </c>
      <c r="E95" s="25"/>
      <c r="F95" s="47">
        <v>9.5</v>
      </c>
      <c r="G95" s="48">
        <f t="shared" si="15"/>
        <v>0</v>
      </c>
      <c r="H95" s="48">
        <f t="shared" si="16"/>
        <v>0</v>
      </c>
      <c r="I95" s="25"/>
      <c r="J95" s="25"/>
      <c r="K95" s="25"/>
      <c r="L95" s="47">
        <v>9.5</v>
      </c>
      <c r="M95" s="48">
        <f t="shared" si="17"/>
        <v>0</v>
      </c>
    </row>
    <row r="96" spans="1:13" ht="38.25">
      <c r="A96" s="98" t="s">
        <v>357</v>
      </c>
      <c r="B96" s="85" t="s">
        <v>392</v>
      </c>
      <c r="C96" s="76">
        <v>7</v>
      </c>
      <c r="D96" s="76" t="s">
        <v>146</v>
      </c>
      <c r="E96" s="25"/>
      <c r="F96" s="47">
        <v>9.5</v>
      </c>
      <c r="G96" s="48">
        <f t="shared" si="15"/>
        <v>0</v>
      </c>
      <c r="H96" s="48">
        <f t="shared" si="16"/>
        <v>0</v>
      </c>
      <c r="I96" s="25"/>
      <c r="J96" s="25"/>
      <c r="K96" s="25"/>
      <c r="L96" s="47">
        <v>9.5</v>
      </c>
      <c r="M96" s="48">
        <f t="shared" si="17"/>
        <v>0</v>
      </c>
    </row>
    <row r="97" spans="1:13" ht="25.5">
      <c r="A97" s="98" t="s">
        <v>358</v>
      </c>
      <c r="B97" s="85" t="s">
        <v>634</v>
      </c>
      <c r="C97" s="76">
        <v>8</v>
      </c>
      <c r="D97" s="76" t="s">
        <v>146</v>
      </c>
      <c r="E97" s="25"/>
      <c r="F97" s="47">
        <v>9.5</v>
      </c>
      <c r="G97" s="48">
        <f t="shared" si="15"/>
        <v>0</v>
      </c>
      <c r="H97" s="48">
        <f t="shared" si="16"/>
        <v>0</v>
      </c>
      <c r="I97" s="25"/>
      <c r="J97" s="25"/>
      <c r="K97" s="25"/>
      <c r="L97" s="47">
        <v>9.5</v>
      </c>
      <c r="M97" s="48">
        <f t="shared" si="17"/>
        <v>0</v>
      </c>
    </row>
    <row r="98" spans="1:13" ht="38.25">
      <c r="A98" s="98" t="s">
        <v>359</v>
      </c>
      <c r="B98" s="85" t="s">
        <v>390</v>
      </c>
      <c r="C98" s="76">
        <v>24</v>
      </c>
      <c r="D98" s="76" t="s">
        <v>146</v>
      </c>
      <c r="E98" s="25"/>
      <c r="F98" s="47">
        <v>9.5</v>
      </c>
      <c r="G98" s="48">
        <f t="shared" si="15"/>
        <v>0</v>
      </c>
      <c r="H98" s="48">
        <f t="shared" si="16"/>
        <v>0</v>
      </c>
      <c r="I98" s="25"/>
      <c r="J98" s="25"/>
      <c r="K98" s="25"/>
      <c r="L98" s="47">
        <v>9.5</v>
      </c>
      <c r="M98" s="48">
        <f t="shared" si="17"/>
        <v>0</v>
      </c>
    </row>
    <row r="99" spans="1:13" ht="38.25">
      <c r="A99" s="98" t="s">
        <v>360</v>
      </c>
      <c r="B99" s="85" t="s">
        <v>394</v>
      </c>
      <c r="C99" s="76">
        <v>10</v>
      </c>
      <c r="D99" s="76" t="s">
        <v>146</v>
      </c>
      <c r="E99" s="25"/>
      <c r="F99" s="47">
        <v>9.5</v>
      </c>
      <c r="G99" s="48">
        <f t="shared" si="15"/>
        <v>0</v>
      </c>
      <c r="H99" s="48">
        <f t="shared" si="16"/>
        <v>0</v>
      </c>
      <c r="I99" s="25"/>
      <c r="J99" s="25"/>
      <c r="K99" s="25"/>
      <c r="L99" s="47">
        <v>9.5</v>
      </c>
      <c r="M99" s="48">
        <f t="shared" si="17"/>
        <v>0</v>
      </c>
    </row>
    <row r="100" spans="1:13" ht="25.5">
      <c r="A100" s="98" t="s">
        <v>361</v>
      </c>
      <c r="B100" s="85" t="s">
        <v>574</v>
      </c>
      <c r="C100" s="76">
        <v>16</v>
      </c>
      <c r="D100" s="76" t="s">
        <v>146</v>
      </c>
      <c r="E100" s="25"/>
      <c r="F100" s="47">
        <v>9.5</v>
      </c>
      <c r="G100" s="48">
        <f t="shared" si="15"/>
        <v>0</v>
      </c>
      <c r="H100" s="48">
        <f t="shared" si="16"/>
        <v>0</v>
      </c>
      <c r="I100" s="25"/>
      <c r="J100" s="25"/>
      <c r="K100" s="25"/>
      <c r="L100" s="47">
        <v>9.5</v>
      </c>
      <c r="M100" s="48">
        <f t="shared" si="17"/>
        <v>0</v>
      </c>
    </row>
    <row r="101" spans="1:13" ht="25.5">
      <c r="A101" s="98" t="s">
        <v>362</v>
      </c>
      <c r="B101" s="85" t="s">
        <v>407</v>
      </c>
      <c r="C101" s="76">
        <v>24</v>
      </c>
      <c r="D101" s="76" t="s">
        <v>146</v>
      </c>
      <c r="E101" s="25"/>
      <c r="F101" s="47">
        <v>9.5</v>
      </c>
      <c r="G101" s="48">
        <f t="shared" si="15"/>
        <v>0</v>
      </c>
      <c r="H101" s="48">
        <f t="shared" si="16"/>
        <v>0</v>
      </c>
      <c r="I101" s="25"/>
      <c r="J101" s="25"/>
      <c r="K101" s="25"/>
      <c r="L101" s="47">
        <v>9.5</v>
      </c>
      <c r="M101" s="48">
        <f t="shared" si="17"/>
        <v>0</v>
      </c>
    </row>
    <row r="102" spans="1:13" ht="38.25">
      <c r="A102" s="98" t="s">
        <v>363</v>
      </c>
      <c r="B102" s="85" t="s">
        <v>391</v>
      </c>
      <c r="C102" s="76">
        <v>24</v>
      </c>
      <c r="D102" s="76" t="s">
        <v>146</v>
      </c>
      <c r="E102" s="25"/>
      <c r="F102" s="47">
        <v>9.5</v>
      </c>
      <c r="G102" s="48">
        <f t="shared" si="15"/>
        <v>0</v>
      </c>
      <c r="H102" s="48">
        <f t="shared" si="16"/>
        <v>0</v>
      </c>
      <c r="I102" s="25"/>
      <c r="J102" s="25"/>
      <c r="K102" s="25"/>
      <c r="L102" s="47">
        <v>9.5</v>
      </c>
      <c r="M102" s="48">
        <f t="shared" si="17"/>
        <v>0</v>
      </c>
    </row>
    <row r="103" spans="1:13" ht="25.5">
      <c r="A103" s="98" t="s">
        <v>364</v>
      </c>
      <c r="B103" s="85" t="s">
        <v>633</v>
      </c>
      <c r="C103" s="76">
        <v>5</v>
      </c>
      <c r="D103" s="76" t="s">
        <v>146</v>
      </c>
      <c r="E103" s="25"/>
      <c r="F103" s="47">
        <v>9.5</v>
      </c>
      <c r="G103" s="48">
        <f t="shared" si="15"/>
        <v>0</v>
      </c>
      <c r="H103" s="48">
        <f t="shared" si="16"/>
        <v>0</v>
      </c>
      <c r="I103" s="25"/>
      <c r="J103" s="25"/>
      <c r="K103" s="25"/>
      <c r="L103" s="47">
        <v>9.5</v>
      </c>
      <c r="M103" s="48">
        <f t="shared" si="17"/>
        <v>0</v>
      </c>
    </row>
    <row r="104" spans="1:13" ht="15">
      <c r="A104" s="163" t="s">
        <v>827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</row>
    <row r="105" spans="1:13" ht="25.5">
      <c r="A105" s="98" t="s">
        <v>365</v>
      </c>
      <c r="B105" s="85" t="s">
        <v>683</v>
      </c>
      <c r="C105" s="76">
        <v>10</v>
      </c>
      <c r="D105" s="76" t="s">
        <v>146</v>
      </c>
      <c r="E105" s="25"/>
      <c r="F105" s="47">
        <v>9.5</v>
      </c>
      <c r="G105" s="48">
        <f aca="true" t="shared" si="18" ref="G105:G153">E105*1.095</f>
        <v>0</v>
      </c>
      <c r="H105" s="48">
        <f aca="true" t="shared" si="19" ref="H105:H155">G105*C105</f>
        <v>0</v>
      </c>
      <c r="I105" s="25"/>
      <c r="J105" s="25"/>
      <c r="K105" s="25"/>
      <c r="L105" s="47">
        <v>9.5</v>
      </c>
      <c r="M105" s="48">
        <f aca="true" t="shared" si="20" ref="M105:M153">K105*1.095</f>
        <v>0</v>
      </c>
    </row>
    <row r="106" spans="1:13" ht="25.5">
      <c r="A106" s="98" t="s">
        <v>366</v>
      </c>
      <c r="B106" s="85" t="s">
        <v>529</v>
      </c>
      <c r="C106" s="76">
        <v>10</v>
      </c>
      <c r="D106" s="76" t="s">
        <v>146</v>
      </c>
      <c r="E106" s="25"/>
      <c r="F106" s="47">
        <v>9.5</v>
      </c>
      <c r="G106" s="48">
        <f t="shared" si="18"/>
        <v>0</v>
      </c>
      <c r="H106" s="48">
        <f t="shared" si="19"/>
        <v>0</v>
      </c>
      <c r="I106" s="25"/>
      <c r="J106" s="25"/>
      <c r="K106" s="25"/>
      <c r="L106" s="47">
        <v>9.5</v>
      </c>
      <c r="M106" s="48">
        <f t="shared" si="20"/>
        <v>0</v>
      </c>
    </row>
    <row r="107" spans="1:13" ht="15">
      <c r="A107" s="98" t="s">
        <v>701</v>
      </c>
      <c r="B107" s="85" t="s">
        <v>690</v>
      </c>
      <c r="C107" s="76">
        <v>5</v>
      </c>
      <c r="D107" s="76" t="s">
        <v>146</v>
      </c>
      <c r="E107" s="25"/>
      <c r="F107" s="47">
        <v>9.5</v>
      </c>
      <c r="G107" s="48">
        <f t="shared" si="18"/>
        <v>0</v>
      </c>
      <c r="H107" s="48">
        <f t="shared" si="19"/>
        <v>0</v>
      </c>
      <c r="I107" s="25"/>
      <c r="J107" s="25"/>
      <c r="K107" s="25"/>
      <c r="L107" s="47">
        <v>9.5</v>
      </c>
      <c r="M107" s="48">
        <f t="shared" si="20"/>
        <v>0</v>
      </c>
    </row>
    <row r="108" spans="1:13" ht="15">
      <c r="A108" s="98" t="s">
        <v>367</v>
      </c>
      <c r="B108" s="85" t="s">
        <v>687</v>
      </c>
      <c r="C108" s="76">
        <v>8</v>
      </c>
      <c r="D108" s="76" t="s">
        <v>146</v>
      </c>
      <c r="E108" s="25"/>
      <c r="F108" s="47">
        <v>9.5</v>
      </c>
      <c r="G108" s="48">
        <f t="shared" si="18"/>
        <v>0</v>
      </c>
      <c r="H108" s="48">
        <f t="shared" si="19"/>
        <v>0</v>
      </c>
      <c r="I108" s="25"/>
      <c r="J108" s="25"/>
      <c r="K108" s="25"/>
      <c r="L108" s="47">
        <v>9.5</v>
      </c>
      <c r="M108" s="48">
        <f t="shared" si="20"/>
        <v>0</v>
      </c>
    </row>
    <row r="109" spans="1:13" ht="25.5">
      <c r="A109" s="98" t="s">
        <v>368</v>
      </c>
      <c r="B109" s="85" t="s">
        <v>23</v>
      </c>
      <c r="C109" s="76">
        <v>1</v>
      </c>
      <c r="D109" s="76" t="s">
        <v>145</v>
      </c>
      <c r="E109" s="25"/>
      <c r="F109" s="47">
        <v>9.5</v>
      </c>
      <c r="G109" s="48">
        <f t="shared" si="18"/>
        <v>0</v>
      </c>
      <c r="H109" s="48">
        <f t="shared" si="19"/>
        <v>0</v>
      </c>
      <c r="I109" s="25"/>
      <c r="J109" s="25"/>
      <c r="K109" s="25"/>
      <c r="L109" s="47">
        <v>9.5</v>
      </c>
      <c r="M109" s="48">
        <f t="shared" si="20"/>
        <v>0</v>
      </c>
    </row>
    <row r="110" spans="1:13" ht="51">
      <c r="A110" s="98" t="s">
        <v>369</v>
      </c>
      <c r="B110" s="85" t="s">
        <v>92</v>
      </c>
      <c r="C110" s="76">
        <v>1</v>
      </c>
      <c r="D110" s="76" t="s">
        <v>146</v>
      </c>
      <c r="E110" s="25"/>
      <c r="F110" s="47">
        <v>9.5</v>
      </c>
      <c r="G110" s="48">
        <f t="shared" si="18"/>
        <v>0</v>
      </c>
      <c r="H110" s="48">
        <f t="shared" si="19"/>
        <v>0</v>
      </c>
      <c r="I110" s="25"/>
      <c r="J110" s="25"/>
      <c r="K110" s="25"/>
      <c r="L110" s="47">
        <v>9.5</v>
      </c>
      <c r="M110" s="48">
        <f t="shared" si="20"/>
        <v>0</v>
      </c>
    </row>
    <row r="111" spans="1:13" ht="15">
      <c r="A111" s="98" t="s">
        <v>370</v>
      </c>
      <c r="B111" s="85" t="s">
        <v>521</v>
      </c>
      <c r="C111" s="76">
        <v>15</v>
      </c>
      <c r="D111" s="76" t="s">
        <v>146</v>
      </c>
      <c r="E111" s="25"/>
      <c r="F111" s="47">
        <v>9.5</v>
      </c>
      <c r="G111" s="48">
        <f t="shared" si="18"/>
        <v>0</v>
      </c>
      <c r="H111" s="48">
        <f t="shared" si="19"/>
        <v>0</v>
      </c>
      <c r="I111" s="25"/>
      <c r="J111" s="25"/>
      <c r="K111" s="25"/>
      <c r="L111" s="47">
        <v>9.5</v>
      </c>
      <c r="M111" s="48">
        <f t="shared" si="20"/>
        <v>0</v>
      </c>
    </row>
    <row r="112" spans="1:13" ht="15">
      <c r="A112" s="98" t="s">
        <v>371</v>
      </c>
      <c r="B112" s="85" t="s">
        <v>24</v>
      </c>
      <c r="C112" s="76">
        <v>2</v>
      </c>
      <c r="D112" s="76" t="s">
        <v>146</v>
      </c>
      <c r="E112" s="25"/>
      <c r="F112" s="47">
        <v>9.5</v>
      </c>
      <c r="G112" s="48">
        <f t="shared" si="18"/>
        <v>0</v>
      </c>
      <c r="H112" s="48">
        <f t="shared" si="19"/>
        <v>0</v>
      </c>
      <c r="I112" s="25"/>
      <c r="J112" s="25"/>
      <c r="K112" s="25"/>
      <c r="L112" s="47">
        <v>9.5</v>
      </c>
      <c r="M112" s="48">
        <f t="shared" si="20"/>
        <v>0</v>
      </c>
    </row>
    <row r="113" spans="1:13" ht="25.5">
      <c r="A113" s="98" t="s">
        <v>498</v>
      </c>
      <c r="B113" s="85" t="s">
        <v>522</v>
      </c>
      <c r="C113" s="76">
        <v>10</v>
      </c>
      <c r="D113" s="76" t="s">
        <v>146</v>
      </c>
      <c r="E113" s="25"/>
      <c r="F113" s="47">
        <v>9.5</v>
      </c>
      <c r="G113" s="48">
        <f t="shared" si="18"/>
        <v>0</v>
      </c>
      <c r="H113" s="48">
        <f t="shared" si="19"/>
        <v>0</v>
      </c>
      <c r="I113" s="25"/>
      <c r="J113" s="25"/>
      <c r="K113" s="25"/>
      <c r="L113" s="47">
        <v>9.5</v>
      </c>
      <c r="M113" s="48">
        <f t="shared" si="20"/>
        <v>0</v>
      </c>
    </row>
    <row r="114" spans="1:13" ht="25.5">
      <c r="A114" s="98" t="s">
        <v>499</v>
      </c>
      <c r="B114" s="85" t="s">
        <v>831</v>
      </c>
      <c r="C114" s="76">
        <v>30</v>
      </c>
      <c r="D114" s="76" t="s">
        <v>20</v>
      </c>
      <c r="E114" s="25"/>
      <c r="F114" s="47">
        <v>9.5</v>
      </c>
      <c r="G114" s="48">
        <f t="shared" si="18"/>
        <v>0</v>
      </c>
      <c r="H114" s="48">
        <f t="shared" si="19"/>
        <v>0</v>
      </c>
      <c r="I114" s="25"/>
      <c r="J114" s="25"/>
      <c r="K114" s="25"/>
      <c r="L114" s="47">
        <v>9.5</v>
      </c>
      <c r="M114" s="48">
        <f t="shared" si="20"/>
        <v>0</v>
      </c>
    </row>
    <row r="115" spans="1:13" ht="15">
      <c r="A115" s="98" t="s">
        <v>702</v>
      </c>
      <c r="B115" s="85" t="s">
        <v>520</v>
      </c>
      <c r="C115" s="76">
        <v>1</v>
      </c>
      <c r="D115" s="76" t="s">
        <v>199</v>
      </c>
      <c r="E115" s="25"/>
      <c r="F115" s="47">
        <v>9.5</v>
      </c>
      <c r="G115" s="48">
        <f t="shared" si="18"/>
        <v>0</v>
      </c>
      <c r="H115" s="48">
        <f t="shared" si="19"/>
        <v>0</v>
      </c>
      <c r="I115" s="25"/>
      <c r="J115" s="25"/>
      <c r="K115" s="25"/>
      <c r="L115" s="47">
        <v>9.5</v>
      </c>
      <c r="M115" s="48">
        <f t="shared" si="20"/>
        <v>0</v>
      </c>
    </row>
    <row r="116" spans="1:13" ht="25.5">
      <c r="A116" s="98" t="s">
        <v>500</v>
      </c>
      <c r="B116" s="85" t="s">
        <v>519</v>
      </c>
      <c r="C116" s="76">
        <v>10</v>
      </c>
      <c r="D116" s="76" t="s">
        <v>199</v>
      </c>
      <c r="E116" s="25"/>
      <c r="F116" s="47">
        <v>9.5</v>
      </c>
      <c r="G116" s="48">
        <f t="shared" si="18"/>
        <v>0</v>
      </c>
      <c r="H116" s="48">
        <f t="shared" si="19"/>
        <v>0</v>
      </c>
      <c r="I116" s="25"/>
      <c r="J116" s="25"/>
      <c r="K116" s="25"/>
      <c r="L116" s="47">
        <v>9.5</v>
      </c>
      <c r="M116" s="48">
        <f t="shared" si="20"/>
        <v>0</v>
      </c>
    </row>
    <row r="117" spans="1:13" ht="25.5">
      <c r="A117" s="98" t="s">
        <v>703</v>
      </c>
      <c r="B117" s="85" t="s">
        <v>673</v>
      </c>
      <c r="C117" s="76">
        <v>10</v>
      </c>
      <c r="D117" s="76" t="s">
        <v>199</v>
      </c>
      <c r="E117" s="25"/>
      <c r="F117" s="47">
        <v>9.5</v>
      </c>
      <c r="G117" s="48">
        <f t="shared" si="18"/>
        <v>0</v>
      </c>
      <c r="H117" s="48">
        <f t="shared" si="19"/>
        <v>0</v>
      </c>
      <c r="I117" s="25"/>
      <c r="J117" s="25"/>
      <c r="K117" s="25"/>
      <c r="L117" s="47">
        <v>9.5</v>
      </c>
      <c r="M117" s="48">
        <f t="shared" si="20"/>
        <v>0</v>
      </c>
    </row>
    <row r="118" spans="1:13" ht="15">
      <c r="A118" s="98" t="s">
        <v>501</v>
      </c>
      <c r="B118" s="85" t="s">
        <v>689</v>
      </c>
      <c r="C118" s="76">
        <v>20</v>
      </c>
      <c r="D118" s="76" t="s">
        <v>146</v>
      </c>
      <c r="E118" s="25"/>
      <c r="F118" s="47">
        <v>9.5</v>
      </c>
      <c r="G118" s="48">
        <f t="shared" si="18"/>
        <v>0</v>
      </c>
      <c r="H118" s="48">
        <f t="shared" si="19"/>
        <v>0</v>
      </c>
      <c r="I118" s="25"/>
      <c r="J118" s="25"/>
      <c r="K118" s="25"/>
      <c r="L118" s="47">
        <v>9.5</v>
      </c>
      <c r="M118" s="48">
        <f t="shared" si="20"/>
        <v>0</v>
      </c>
    </row>
    <row r="119" spans="1:13" ht="25.5" customHeight="1">
      <c r="A119" s="98" t="s">
        <v>502</v>
      </c>
      <c r="B119" s="85" t="s">
        <v>688</v>
      </c>
      <c r="C119" s="76">
        <v>1</v>
      </c>
      <c r="D119" s="76" t="s">
        <v>146</v>
      </c>
      <c r="E119" s="25"/>
      <c r="F119" s="47">
        <v>9.5</v>
      </c>
      <c r="G119" s="48">
        <f t="shared" si="18"/>
        <v>0</v>
      </c>
      <c r="H119" s="48">
        <f t="shared" si="19"/>
        <v>0</v>
      </c>
      <c r="I119" s="25"/>
      <c r="J119" s="25"/>
      <c r="K119" s="25"/>
      <c r="L119" s="47">
        <v>9.5</v>
      </c>
      <c r="M119" s="48">
        <f t="shared" si="20"/>
        <v>0</v>
      </c>
    </row>
    <row r="120" spans="1:13" ht="25.5">
      <c r="A120" s="98" t="s">
        <v>503</v>
      </c>
      <c r="B120" s="85" t="s">
        <v>21</v>
      </c>
      <c r="C120" s="76">
        <v>4</v>
      </c>
      <c r="D120" s="76" t="s">
        <v>20</v>
      </c>
      <c r="E120" s="25"/>
      <c r="F120" s="47">
        <v>9.5</v>
      </c>
      <c r="G120" s="48">
        <f t="shared" si="18"/>
        <v>0</v>
      </c>
      <c r="H120" s="48">
        <f t="shared" si="19"/>
        <v>0</v>
      </c>
      <c r="I120" s="25"/>
      <c r="J120" s="25"/>
      <c r="K120" s="25"/>
      <c r="L120" s="47">
        <v>9.5</v>
      </c>
      <c r="M120" s="48">
        <f t="shared" si="20"/>
        <v>0</v>
      </c>
    </row>
    <row r="121" spans="1:13" ht="15">
      <c r="A121" s="98" t="s">
        <v>504</v>
      </c>
      <c r="B121" s="85" t="s">
        <v>532</v>
      </c>
      <c r="C121" s="76">
        <v>20</v>
      </c>
      <c r="D121" s="76" t="s">
        <v>146</v>
      </c>
      <c r="E121" s="25"/>
      <c r="F121" s="47">
        <v>9.5</v>
      </c>
      <c r="G121" s="48">
        <f t="shared" si="18"/>
        <v>0</v>
      </c>
      <c r="H121" s="48">
        <f t="shared" si="19"/>
        <v>0</v>
      </c>
      <c r="I121" s="25"/>
      <c r="J121" s="25"/>
      <c r="K121" s="25"/>
      <c r="L121" s="47">
        <v>9.5</v>
      </c>
      <c r="M121" s="48">
        <f t="shared" si="20"/>
        <v>0</v>
      </c>
    </row>
    <row r="122" spans="1:13" ht="25.5">
      <c r="A122" s="98" t="s">
        <v>505</v>
      </c>
      <c r="B122" s="85" t="s">
        <v>697</v>
      </c>
      <c r="C122" s="76">
        <v>10</v>
      </c>
      <c r="D122" s="76" t="s">
        <v>146</v>
      </c>
      <c r="E122" s="25"/>
      <c r="F122" s="47">
        <v>9.5</v>
      </c>
      <c r="G122" s="48">
        <f t="shared" si="18"/>
        <v>0</v>
      </c>
      <c r="H122" s="48">
        <f t="shared" si="19"/>
        <v>0</v>
      </c>
      <c r="I122" s="25"/>
      <c r="J122" s="25"/>
      <c r="K122" s="25"/>
      <c r="L122" s="47">
        <v>9.5</v>
      </c>
      <c r="M122" s="48">
        <f t="shared" si="20"/>
        <v>0</v>
      </c>
    </row>
    <row r="123" spans="1:13" ht="25.5">
      <c r="A123" s="98" t="s">
        <v>704</v>
      </c>
      <c r="B123" s="85" t="s">
        <v>527</v>
      </c>
      <c r="C123" s="76">
        <v>20</v>
      </c>
      <c r="D123" s="76" t="s">
        <v>146</v>
      </c>
      <c r="E123" s="25"/>
      <c r="F123" s="47">
        <v>9.5</v>
      </c>
      <c r="G123" s="48">
        <f t="shared" si="18"/>
        <v>0</v>
      </c>
      <c r="H123" s="48">
        <f t="shared" si="19"/>
        <v>0</v>
      </c>
      <c r="I123" s="25"/>
      <c r="J123" s="25"/>
      <c r="K123" s="25"/>
      <c r="L123" s="47">
        <v>9.5</v>
      </c>
      <c r="M123" s="48">
        <f t="shared" si="20"/>
        <v>0</v>
      </c>
    </row>
    <row r="124" spans="1:13" ht="15">
      <c r="A124" s="98" t="s">
        <v>705</v>
      </c>
      <c r="B124" s="85" t="s">
        <v>533</v>
      </c>
      <c r="C124" s="76">
        <v>5</v>
      </c>
      <c r="D124" s="76" t="s">
        <v>146</v>
      </c>
      <c r="E124" s="25"/>
      <c r="F124" s="47">
        <v>9.5</v>
      </c>
      <c r="G124" s="48">
        <f t="shared" si="18"/>
        <v>0</v>
      </c>
      <c r="H124" s="48">
        <f t="shared" si="19"/>
        <v>0</v>
      </c>
      <c r="I124" s="25"/>
      <c r="J124" s="25"/>
      <c r="K124" s="25"/>
      <c r="L124" s="47">
        <v>9.5</v>
      </c>
      <c r="M124" s="48">
        <f t="shared" si="20"/>
        <v>0</v>
      </c>
    </row>
    <row r="125" spans="1:13" ht="25.5">
      <c r="A125" s="98" t="s">
        <v>832</v>
      </c>
      <c r="B125" s="85" t="s">
        <v>684</v>
      </c>
      <c r="C125" s="76">
        <v>5</v>
      </c>
      <c r="D125" s="76" t="s">
        <v>146</v>
      </c>
      <c r="E125" s="25"/>
      <c r="F125" s="47">
        <v>9.5</v>
      </c>
      <c r="G125" s="48">
        <f t="shared" si="18"/>
        <v>0</v>
      </c>
      <c r="H125" s="48">
        <f t="shared" si="19"/>
        <v>0</v>
      </c>
      <c r="I125" s="25"/>
      <c r="J125" s="25"/>
      <c r="K125" s="25"/>
      <c r="L125" s="47">
        <v>9.5</v>
      </c>
      <c r="M125" s="48">
        <f t="shared" si="20"/>
        <v>0</v>
      </c>
    </row>
    <row r="126" spans="1:13" ht="25.5">
      <c r="A126" s="98" t="s">
        <v>833</v>
      </c>
      <c r="B126" s="85" t="s">
        <v>44</v>
      </c>
      <c r="C126" s="76">
        <v>5</v>
      </c>
      <c r="D126" s="76" t="s">
        <v>146</v>
      </c>
      <c r="E126" s="25"/>
      <c r="F126" s="47">
        <v>9.5</v>
      </c>
      <c r="G126" s="48">
        <f t="shared" si="18"/>
        <v>0</v>
      </c>
      <c r="H126" s="48">
        <f t="shared" si="19"/>
        <v>0</v>
      </c>
      <c r="I126" s="25"/>
      <c r="J126" s="25"/>
      <c r="K126" s="25"/>
      <c r="L126" s="47">
        <v>9.5</v>
      </c>
      <c r="M126" s="48">
        <f t="shared" si="20"/>
        <v>0</v>
      </c>
    </row>
    <row r="127" spans="1:13" ht="38.25">
      <c r="A127" s="98" t="s">
        <v>834</v>
      </c>
      <c r="B127" s="85" t="s">
        <v>536</v>
      </c>
      <c r="C127" s="76">
        <v>10</v>
      </c>
      <c r="D127" s="76" t="s">
        <v>145</v>
      </c>
      <c r="E127" s="25"/>
      <c r="F127" s="47">
        <v>9.5</v>
      </c>
      <c r="G127" s="48">
        <f t="shared" si="18"/>
        <v>0</v>
      </c>
      <c r="H127" s="48">
        <f t="shared" si="19"/>
        <v>0</v>
      </c>
      <c r="I127" s="25"/>
      <c r="J127" s="25"/>
      <c r="K127" s="25"/>
      <c r="L127" s="47">
        <v>9.5</v>
      </c>
      <c r="M127" s="48">
        <f t="shared" si="20"/>
        <v>0</v>
      </c>
    </row>
    <row r="128" spans="1:13" ht="15">
      <c r="A128" s="98" t="s">
        <v>835</v>
      </c>
      <c r="B128" s="85" t="s">
        <v>868</v>
      </c>
      <c r="C128" s="76">
        <v>10</v>
      </c>
      <c r="D128" s="76" t="s">
        <v>146</v>
      </c>
      <c r="E128" s="25"/>
      <c r="F128" s="47">
        <v>9.5</v>
      </c>
      <c r="G128" s="48">
        <f>E128*1.095</f>
        <v>0</v>
      </c>
      <c r="H128" s="48">
        <f>G128*C128</f>
        <v>0</v>
      </c>
      <c r="I128" s="25"/>
      <c r="J128" s="25"/>
      <c r="K128" s="25"/>
      <c r="L128" s="47">
        <v>9.5</v>
      </c>
      <c r="M128" s="48">
        <f>K128*1.095</f>
        <v>0</v>
      </c>
    </row>
    <row r="129" spans="1:13" ht="25.5">
      <c r="A129" s="98" t="s">
        <v>836</v>
      </c>
      <c r="B129" s="85" t="s">
        <v>869</v>
      </c>
      <c r="C129" s="76">
        <v>5</v>
      </c>
      <c r="D129" s="76" t="s">
        <v>199</v>
      </c>
      <c r="E129" s="25"/>
      <c r="F129" s="47">
        <v>9.5</v>
      </c>
      <c r="G129" s="48">
        <f>E129*1.095</f>
        <v>0</v>
      </c>
      <c r="H129" s="48">
        <f>G129*C129</f>
        <v>0</v>
      </c>
      <c r="I129" s="25"/>
      <c r="J129" s="25"/>
      <c r="K129" s="25"/>
      <c r="L129" s="47">
        <v>9.5</v>
      </c>
      <c r="M129" s="48">
        <f>K129*1.095</f>
        <v>0</v>
      </c>
    </row>
    <row r="130" spans="1:13" ht="25.5">
      <c r="A130" s="98" t="s">
        <v>837</v>
      </c>
      <c r="B130" s="85" t="s">
        <v>867</v>
      </c>
      <c r="C130" s="76">
        <v>80</v>
      </c>
      <c r="D130" s="76" t="s">
        <v>146</v>
      </c>
      <c r="E130" s="25"/>
      <c r="F130" s="47">
        <v>9.5</v>
      </c>
      <c r="G130" s="48">
        <f>E130*1.095</f>
        <v>0</v>
      </c>
      <c r="H130" s="48">
        <f>G130*C130</f>
        <v>0</v>
      </c>
      <c r="I130" s="25"/>
      <c r="J130" s="25"/>
      <c r="K130" s="25"/>
      <c r="L130" s="47">
        <v>9.5</v>
      </c>
      <c r="M130" s="48">
        <f>K130*1.095</f>
        <v>0</v>
      </c>
    </row>
    <row r="131" spans="1:13" ht="25.5">
      <c r="A131" s="98" t="s">
        <v>838</v>
      </c>
      <c r="B131" s="85" t="s">
        <v>829</v>
      </c>
      <c r="C131" s="76">
        <v>1</v>
      </c>
      <c r="D131" s="76" t="s">
        <v>146</v>
      </c>
      <c r="E131" s="25"/>
      <c r="F131" s="47">
        <v>9.5</v>
      </c>
      <c r="G131" s="48">
        <f t="shared" si="18"/>
        <v>0</v>
      </c>
      <c r="H131" s="48">
        <f t="shared" si="19"/>
        <v>0</v>
      </c>
      <c r="I131" s="25"/>
      <c r="J131" s="25"/>
      <c r="K131" s="25"/>
      <c r="L131" s="47">
        <v>9.5</v>
      </c>
      <c r="M131" s="48">
        <f t="shared" si="20"/>
        <v>0</v>
      </c>
    </row>
    <row r="132" spans="1:13" ht="25.5">
      <c r="A132" s="98" t="s">
        <v>839</v>
      </c>
      <c r="B132" s="85" t="s">
        <v>534</v>
      </c>
      <c r="C132" s="76">
        <v>10</v>
      </c>
      <c r="D132" s="76" t="s">
        <v>146</v>
      </c>
      <c r="E132" s="25"/>
      <c r="F132" s="47">
        <v>9.5</v>
      </c>
      <c r="G132" s="48">
        <f t="shared" si="18"/>
        <v>0</v>
      </c>
      <c r="H132" s="48">
        <f t="shared" si="19"/>
        <v>0</v>
      </c>
      <c r="I132" s="25"/>
      <c r="J132" s="25"/>
      <c r="K132" s="25"/>
      <c r="L132" s="47">
        <v>9.5</v>
      </c>
      <c r="M132" s="48">
        <f t="shared" si="20"/>
        <v>0</v>
      </c>
    </row>
    <row r="133" spans="1:13" ht="25.5">
      <c r="A133" s="98" t="s">
        <v>840</v>
      </c>
      <c r="B133" s="85" t="s">
        <v>22</v>
      </c>
      <c r="C133" s="76">
        <v>130</v>
      </c>
      <c r="D133" s="76" t="s">
        <v>20</v>
      </c>
      <c r="E133" s="25"/>
      <c r="F133" s="47">
        <v>9.5</v>
      </c>
      <c r="G133" s="48">
        <f t="shared" si="18"/>
        <v>0</v>
      </c>
      <c r="H133" s="48">
        <f t="shared" si="19"/>
        <v>0</v>
      </c>
      <c r="I133" s="25"/>
      <c r="J133" s="25"/>
      <c r="K133" s="25"/>
      <c r="L133" s="47">
        <v>9.5</v>
      </c>
      <c r="M133" s="48">
        <f t="shared" si="20"/>
        <v>0</v>
      </c>
    </row>
    <row r="134" spans="1:13" ht="25.5">
      <c r="A134" s="98" t="s">
        <v>841</v>
      </c>
      <c r="B134" s="85" t="s">
        <v>686</v>
      </c>
      <c r="C134" s="76">
        <v>25</v>
      </c>
      <c r="D134" s="76" t="s">
        <v>146</v>
      </c>
      <c r="E134" s="25"/>
      <c r="F134" s="47">
        <v>9.5</v>
      </c>
      <c r="G134" s="48">
        <f t="shared" si="18"/>
        <v>0</v>
      </c>
      <c r="H134" s="48">
        <f t="shared" si="19"/>
        <v>0</v>
      </c>
      <c r="I134" s="25"/>
      <c r="J134" s="25"/>
      <c r="K134" s="25"/>
      <c r="L134" s="47">
        <v>9.5</v>
      </c>
      <c r="M134" s="48">
        <f t="shared" si="20"/>
        <v>0</v>
      </c>
    </row>
    <row r="135" spans="1:13" ht="25.5">
      <c r="A135" s="98" t="s">
        <v>842</v>
      </c>
      <c r="B135" s="85" t="s">
        <v>531</v>
      </c>
      <c r="C135" s="76">
        <v>7</v>
      </c>
      <c r="D135" s="76" t="s">
        <v>146</v>
      </c>
      <c r="E135" s="25"/>
      <c r="F135" s="47">
        <v>9.5</v>
      </c>
      <c r="G135" s="48">
        <f t="shared" si="18"/>
        <v>0</v>
      </c>
      <c r="H135" s="48">
        <f t="shared" si="19"/>
        <v>0</v>
      </c>
      <c r="I135" s="25"/>
      <c r="J135" s="25"/>
      <c r="K135" s="25"/>
      <c r="L135" s="47">
        <v>9.5</v>
      </c>
      <c r="M135" s="48">
        <f t="shared" si="20"/>
        <v>0</v>
      </c>
    </row>
    <row r="136" spans="1:13" ht="51">
      <c r="A136" s="98" t="s">
        <v>843</v>
      </c>
      <c r="B136" s="85" t="s">
        <v>387</v>
      </c>
      <c r="C136" s="76">
        <v>86</v>
      </c>
      <c r="D136" s="76" t="s">
        <v>146</v>
      </c>
      <c r="E136" s="25"/>
      <c r="F136" s="47">
        <v>9.5</v>
      </c>
      <c r="G136" s="48">
        <f t="shared" si="18"/>
        <v>0</v>
      </c>
      <c r="H136" s="48">
        <f t="shared" si="19"/>
        <v>0</v>
      </c>
      <c r="I136" s="25"/>
      <c r="J136" s="25"/>
      <c r="K136" s="25"/>
      <c r="L136" s="47">
        <v>9.5</v>
      </c>
      <c r="M136" s="48">
        <f t="shared" si="20"/>
        <v>0</v>
      </c>
    </row>
    <row r="137" spans="1:13" ht="25.5">
      <c r="A137" s="98" t="s">
        <v>844</v>
      </c>
      <c r="B137" s="85" t="s">
        <v>695</v>
      </c>
      <c r="C137" s="76">
        <v>50</v>
      </c>
      <c r="D137" s="76" t="s">
        <v>146</v>
      </c>
      <c r="E137" s="25"/>
      <c r="F137" s="47">
        <v>9.5</v>
      </c>
      <c r="G137" s="48">
        <f t="shared" si="18"/>
        <v>0</v>
      </c>
      <c r="H137" s="48">
        <f t="shared" si="19"/>
        <v>0</v>
      </c>
      <c r="I137" s="25"/>
      <c r="J137" s="25"/>
      <c r="K137" s="25"/>
      <c r="L137" s="47">
        <v>9.5</v>
      </c>
      <c r="M137" s="48">
        <f t="shared" si="20"/>
        <v>0</v>
      </c>
    </row>
    <row r="138" spans="1:13" ht="25.5">
      <c r="A138" s="98" t="s">
        <v>845</v>
      </c>
      <c r="B138" s="85" t="s">
        <v>691</v>
      </c>
      <c r="C138" s="76">
        <v>10</v>
      </c>
      <c r="D138" s="76" t="s">
        <v>146</v>
      </c>
      <c r="E138" s="25"/>
      <c r="F138" s="47">
        <v>9.5</v>
      </c>
      <c r="G138" s="48">
        <f t="shared" si="18"/>
        <v>0</v>
      </c>
      <c r="H138" s="48">
        <f t="shared" si="19"/>
        <v>0</v>
      </c>
      <c r="I138" s="25"/>
      <c r="J138" s="25"/>
      <c r="K138" s="25"/>
      <c r="L138" s="47">
        <v>9.5</v>
      </c>
      <c r="M138" s="48">
        <f t="shared" si="20"/>
        <v>0</v>
      </c>
    </row>
    <row r="139" spans="1:13" ht="38.25">
      <c r="A139" s="98" t="s">
        <v>846</v>
      </c>
      <c r="B139" s="85" t="s">
        <v>693</v>
      </c>
      <c r="C139" s="76">
        <v>100</v>
      </c>
      <c r="D139" s="76" t="s">
        <v>146</v>
      </c>
      <c r="E139" s="25"/>
      <c r="F139" s="47">
        <v>9.5</v>
      </c>
      <c r="G139" s="48">
        <f t="shared" si="18"/>
        <v>0</v>
      </c>
      <c r="H139" s="48">
        <f t="shared" si="19"/>
        <v>0</v>
      </c>
      <c r="I139" s="25"/>
      <c r="J139" s="25"/>
      <c r="K139" s="25"/>
      <c r="L139" s="47">
        <v>9.5</v>
      </c>
      <c r="M139" s="48">
        <f t="shared" si="20"/>
        <v>0</v>
      </c>
    </row>
    <row r="140" spans="1:13" ht="38.25">
      <c r="A140" s="98" t="s">
        <v>847</v>
      </c>
      <c r="B140" s="85" t="s">
        <v>694</v>
      </c>
      <c r="C140" s="76">
        <v>10</v>
      </c>
      <c r="D140" s="76" t="s">
        <v>146</v>
      </c>
      <c r="E140" s="25"/>
      <c r="F140" s="47">
        <v>9.5</v>
      </c>
      <c r="G140" s="48">
        <f t="shared" si="18"/>
        <v>0</v>
      </c>
      <c r="H140" s="48">
        <f t="shared" si="19"/>
        <v>0</v>
      </c>
      <c r="I140" s="25"/>
      <c r="J140" s="25"/>
      <c r="K140" s="25"/>
      <c r="L140" s="47">
        <v>9.5</v>
      </c>
      <c r="M140" s="48">
        <f t="shared" si="20"/>
        <v>0</v>
      </c>
    </row>
    <row r="141" spans="1:13" ht="38.25">
      <c r="A141" s="98" t="s">
        <v>848</v>
      </c>
      <c r="B141" s="85" t="s">
        <v>528</v>
      </c>
      <c r="C141" s="76">
        <v>6</v>
      </c>
      <c r="D141" s="76" t="s">
        <v>145</v>
      </c>
      <c r="E141" s="25"/>
      <c r="F141" s="47">
        <v>9.5</v>
      </c>
      <c r="G141" s="48">
        <f t="shared" si="18"/>
        <v>0</v>
      </c>
      <c r="H141" s="48">
        <f t="shared" si="19"/>
        <v>0</v>
      </c>
      <c r="I141" s="25"/>
      <c r="J141" s="25"/>
      <c r="K141" s="25"/>
      <c r="L141" s="47">
        <v>9.5</v>
      </c>
      <c r="M141" s="48">
        <f t="shared" si="20"/>
        <v>0</v>
      </c>
    </row>
    <row r="142" spans="1:13" ht="25.5">
      <c r="A142" s="98" t="s">
        <v>849</v>
      </c>
      <c r="B142" s="85" t="s">
        <v>692</v>
      </c>
      <c r="C142" s="76">
        <v>100</v>
      </c>
      <c r="D142" s="76" t="s">
        <v>146</v>
      </c>
      <c r="E142" s="25"/>
      <c r="F142" s="47">
        <v>9.5</v>
      </c>
      <c r="G142" s="48">
        <f t="shared" si="18"/>
        <v>0</v>
      </c>
      <c r="H142" s="48">
        <f t="shared" si="19"/>
        <v>0</v>
      </c>
      <c r="I142" s="25"/>
      <c r="J142" s="25"/>
      <c r="K142" s="25"/>
      <c r="L142" s="47">
        <v>9.5</v>
      </c>
      <c r="M142" s="48">
        <f t="shared" si="20"/>
        <v>0</v>
      </c>
    </row>
    <row r="143" spans="1:13" ht="15">
      <c r="A143" s="98" t="s">
        <v>850</v>
      </c>
      <c r="B143" s="85" t="s">
        <v>526</v>
      </c>
      <c r="C143" s="76">
        <v>10</v>
      </c>
      <c r="D143" s="76" t="s">
        <v>145</v>
      </c>
      <c r="E143" s="25"/>
      <c r="F143" s="47">
        <v>9.5</v>
      </c>
      <c r="G143" s="48">
        <f t="shared" si="18"/>
        <v>0</v>
      </c>
      <c r="H143" s="48">
        <f t="shared" si="19"/>
        <v>0</v>
      </c>
      <c r="I143" s="25"/>
      <c r="J143" s="25"/>
      <c r="K143" s="25"/>
      <c r="L143" s="47">
        <v>9.5</v>
      </c>
      <c r="M143" s="48">
        <f t="shared" si="20"/>
        <v>0</v>
      </c>
    </row>
    <row r="144" spans="1:13" ht="38.25">
      <c r="A144" s="98" t="s">
        <v>851</v>
      </c>
      <c r="B144" s="85" t="s">
        <v>523</v>
      </c>
      <c r="C144" s="76">
        <v>70</v>
      </c>
      <c r="D144" s="76" t="s">
        <v>145</v>
      </c>
      <c r="E144" s="25"/>
      <c r="F144" s="47">
        <v>9.5</v>
      </c>
      <c r="G144" s="48">
        <f t="shared" si="18"/>
        <v>0</v>
      </c>
      <c r="H144" s="48">
        <f t="shared" si="19"/>
        <v>0</v>
      </c>
      <c r="I144" s="25"/>
      <c r="J144" s="25"/>
      <c r="K144" s="25"/>
      <c r="L144" s="47">
        <v>9.5</v>
      </c>
      <c r="M144" s="48">
        <f t="shared" si="20"/>
        <v>0</v>
      </c>
    </row>
    <row r="145" spans="1:13" ht="38.25">
      <c r="A145" s="98" t="s">
        <v>852</v>
      </c>
      <c r="B145" s="85" t="s">
        <v>524</v>
      </c>
      <c r="C145" s="76">
        <v>74</v>
      </c>
      <c r="D145" s="76" t="s">
        <v>145</v>
      </c>
      <c r="E145" s="25"/>
      <c r="F145" s="47">
        <v>9.5</v>
      </c>
      <c r="G145" s="48">
        <f t="shared" si="18"/>
        <v>0</v>
      </c>
      <c r="H145" s="48">
        <f t="shared" si="19"/>
        <v>0</v>
      </c>
      <c r="I145" s="25"/>
      <c r="J145" s="25"/>
      <c r="K145" s="25"/>
      <c r="L145" s="47">
        <v>9.5</v>
      </c>
      <c r="M145" s="48">
        <f t="shared" si="20"/>
        <v>0</v>
      </c>
    </row>
    <row r="146" spans="1:13" ht="15">
      <c r="A146" s="98" t="s">
        <v>853</v>
      </c>
      <c r="B146" s="85" t="s">
        <v>525</v>
      </c>
      <c r="C146" s="76">
        <v>40</v>
      </c>
      <c r="D146" s="76" t="s">
        <v>145</v>
      </c>
      <c r="E146" s="25"/>
      <c r="F146" s="47">
        <v>9.5</v>
      </c>
      <c r="G146" s="48">
        <f t="shared" si="18"/>
        <v>0</v>
      </c>
      <c r="H146" s="48">
        <f t="shared" si="19"/>
        <v>0</v>
      </c>
      <c r="I146" s="25"/>
      <c r="J146" s="25"/>
      <c r="K146" s="25"/>
      <c r="L146" s="47">
        <v>9.5</v>
      </c>
      <c r="M146" s="48">
        <f t="shared" si="20"/>
        <v>0</v>
      </c>
    </row>
    <row r="147" spans="1:13" ht="25.5">
      <c r="A147" s="98" t="s">
        <v>854</v>
      </c>
      <c r="B147" s="85" t="s">
        <v>685</v>
      </c>
      <c r="C147" s="76">
        <v>1</v>
      </c>
      <c r="D147" s="76" t="s">
        <v>146</v>
      </c>
      <c r="E147" s="25"/>
      <c r="F147" s="47">
        <v>9.5</v>
      </c>
      <c r="G147" s="48">
        <f t="shared" si="18"/>
        <v>0</v>
      </c>
      <c r="H147" s="48">
        <f t="shared" si="19"/>
        <v>0</v>
      </c>
      <c r="I147" s="25"/>
      <c r="J147" s="25"/>
      <c r="K147" s="25"/>
      <c r="L147" s="47">
        <v>9.5</v>
      </c>
      <c r="M147" s="48">
        <f t="shared" si="20"/>
        <v>0</v>
      </c>
    </row>
    <row r="148" spans="1:13" ht="25.5">
      <c r="A148" s="98" t="s">
        <v>855</v>
      </c>
      <c r="B148" s="85" t="s">
        <v>93</v>
      </c>
      <c r="C148" s="76">
        <v>2</v>
      </c>
      <c r="D148" s="76" t="s">
        <v>146</v>
      </c>
      <c r="E148" s="25"/>
      <c r="F148" s="47">
        <v>9.5</v>
      </c>
      <c r="G148" s="48">
        <f t="shared" si="18"/>
        <v>0</v>
      </c>
      <c r="H148" s="48">
        <f t="shared" si="19"/>
        <v>0</v>
      </c>
      <c r="I148" s="25"/>
      <c r="J148" s="25"/>
      <c r="K148" s="25"/>
      <c r="L148" s="47">
        <v>9.5</v>
      </c>
      <c r="M148" s="48">
        <f t="shared" si="20"/>
        <v>0</v>
      </c>
    </row>
    <row r="149" spans="1:13" ht="25.5">
      <c r="A149" s="98" t="s">
        <v>856</v>
      </c>
      <c r="B149" s="85" t="s">
        <v>830</v>
      </c>
      <c r="C149" s="76">
        <v>100</v>
      </c>
      <c r="D149" s="76" t="s">
        <v>146</v>
      </c>
      <c r="E149" s="25"/>
      <c r="F149" s="47">
        <v>9.5</v>
      </c>
      <c r="G149" s="48">
        <f t="shared" si="18"/>
        <v>0</v>
      </c>
      <c r="H149" s="48">
        <f t="shared" si="19"/>
        <v>0</v>
      </c>
      <c r="I149" s="25"/>
      <c r="J149" s="25"/>
      <c r="K149" s="25"/>
      <c r="L149" s="47">
        <v>9.5</v>
      </c>
      <c r="M149" s="48">
        <f t="shared" si="20"/>
        <v>0</v>
      </c>
    </row>
    <row r="150" spans="1:13" ht="25.5">
      <c r="A150" s="98" t="s">
        <v>857</v>
      </c>
      <c r="B150" s="85" t="s">
        <v>26</v>
      </c>
      <c r="C150" s="76">
        <v>10</v>
      </c>
      <c r="D150" s="76" t="s">
        <v>146</v>
      </c>
      <c r="E150" s="25"/>
      <c r="F150" s="47">
        <v>22</v>
      </c>
      <c r="G150" s="48">
        <f>E150*1.22</f>
        <v>0</v>
      </c>
      <c r="H150" s="48">
        <f t="shared" si="19"/>
        <v>0</v>
      </c>
      <c r="I150" s="25"/>
      <c r="J150" s="25"/>
      <c r="K150" s="25"/>
      <c r="L150" s="47">
        <v>22</v>
      </c>
      <c r="M150" s="48">
        <f>K150*1.22</f>
        <v>0</v>
      </c>
    </row>
    <row r="151" spans="1:13" ht="15">
      <c r="A151" s="98" t="s">
        <v>858</v>
      </c>
      <c r="B151" s="85" t="s">
        <v>43</v>
      </c>
      <c r="C151" s="76">
        <v>55</v>
      </c>
      <c r="D151" s="76" t="s">
        <v>145</v>
      </c>
      <c r="E151" s="25"/>
      <c r="F151" s="47">
        <v>9.5</v>
      </c>
      <c r="G151" s="48">
        <f t="shared" si="18"/>
        <v>0</v>
      </c>
      <c r="H151" s="48">
        <f t="shared" si="19"/>
        <v>0</v>
      </c>
      <c r="I151" s="25"/>
      <c r="J151" s="25"/>
      <c r="K151" s="25"/>
      <c r="L151" s="47">
        <v>9.5</v>
      </c>
      <c r="M151" s="48">
        <f t="shared" si="20"/>
        <v>0</v>
      </c>
    </row>
    <row r="152" spans="1:13" ht="25.5">
      <c r="A152" s="98" t="s">
        <v>863</v>
      </c>
      <c r="B152" s="85" t="s">
        <v>535</v>
      </c>
      <c r="C152" s="76">
        <v>10</v>
      </c>
      <c r="D152" s="76" t="s">
        <v>146</v>
      </c>
      <c r="E152" s="25"/>
      <c r="F152" s="47">
        <v>9.5</v>
      </c>
      <c r="G152" s="48">
        <f t="shared" si="18"/>
        <v>0</v>
      </c>
      <c r="H152" s="48">
        <f t="shared" si="19"/>
        <v>0</v>
      </c>
      <c r="I152" s="25"/>
      <c r="J152" s="25"/>
      <c r="K152" s="25"/>
      <c r="L152" s="47">
        <v>9.5</v>
      </c>
      <c r="M152" s="48">
        <f t="shared" si="20"/>
        <v>0</v>
      </c>
    </row>
    <row r="153" spans="1:13" ht="25.5">
      <c r="A153" s="98" t="s">
        <v>871</v>
      </c>
      <c r="B153" s="85" t="s">
        <v>696</v>
      </c>
      <c r="C153" s="76">
        <v>10</v>
      </c>
      <c r="D153" s="76" t="s">
        <v>146</v>
      </c>
      <c r="E153" s="25"/>
      <c r="F153" s="47">
        <v>9.5</v>
      </c>
      <c r="G153" s="48">
        <f t="shared" si="18"/>
        <v>0</v>
      </c>
      <c r="H153" s="48">
        <f t="shared" si="19"/>
        <v>0</v>
      </c>
      <c r="I153" s="25"/>
      <c r="J153" s="25"/>
      <c r="K153" s="25"/>
      <c r="L153" s="47">
        <v>9.5</v>
      </c>
      <c r="M153" s="48">
        <f t="shared" si="20"/>
        <v>0</v>
      </c>
    </row>
    <row r="154" spans="1:13" ht="15">
      <c r="A154" s="98" t="s">
        <v>872</v>
      </c>
      <c r="B154" s="85" t="s">
        <v>91</v>
      </c>
      <c r="C154" s="76">
        <v>4</v>
      </c>
      <c r="D154" s="76" t="s">
        <v>146</v>
      </c>
      <c r="E154" s="25"/>
      <c r="F154" s="47">
        <v>22</v>
      </c>
      <c r="G154" s="48">
        <f>E154*1.22</f>
        <v>0</v>
      </c>
      <c r="H154" s="48">
        <f t="shared" si="19"/>
        <v>0</v>
      </c>
      <c r="I154" s="25"/>
      <c r="J154" s="25"/>
      <c r="K154" s="25"/>
      <c r="L154" s="47">
        <v>22</v>
      </c>
      <c r="M154" s="48">
        <f>K154*1.22</f>
        <v>0</v>
      </c>
    </row>
    <row r="155" spans="1:13" ht="15">
      <c r="A155" s="98" t="s">
        <v>873</v>
      </c>
      <c r="B155" s="85" t="s">
        <v>25</v>
      </c>
      <c r="C155" s="76">
        <v>10</v>
      </c>
      <c r="D155" s="76" t="s">
        <v>146</v>
      </c>
      <c r="E155" s="25"/>
      <c r="F155" s="47">
        <v>22</v>
      </c>
      <c r="G155" s="48">
        <f>E155*1.22</f>
        <v>0</v>
      </c>
      <c r="H155" s="48">
        <f t="shared" si="19"/>
        <v>0</v>
      </c>
      <c r="I155" s="25"/>
      <c r="J155" s="25"/>
      <c r="K155" s="25"/>
      <c r="L155" s="47">
        <v>22</v>
      </c>
      <c r="M155" s="48">
        <f>K155*1.22</f>
        <v>0</v>
      </c>
    </row>
    <row r="156" spans="1:13" ht="15">
      <c r="A156" s="104"/>
      <c r="B156" s="105" t="s">
        <v>182</v>
      </c>
      <c r="C156" s="104"/>
      <c r="D156" s="104"/>
      <c r="E156" s="136">
        <f>SUM(E14:E33,E35:E46,E48:E59,E61:E64,E66:E73,E75:E92,E94:E103,E105:E155)</f>
        <v>0</v>
      </c>
      <c r="F156" s="136"/>
      <c r="G156" s="136">
        <f aca="true" t="shared" si="21" ref="G156:M156">SUM(G14:G33,G35:G46,G48:G59,G61:G64,G66:G73,G75:G92,G94:G103,G105:G155)</f>
        <v>0</v>
      </c>
      <c r="H156" s="136">
        <f t="shared" si="21"/>
        <v>0</v>
      </c>
      <c r="I156" s="136"/>
      <c r="J156" s="136"/>
      <c r="K156" s="136">
        <f t="shared" si="21"/>
        <v>0</v>
      </c>
      <c r="L156" s="136"/>
      <c r="M156" s="136">
        <f t="shared" si="21"/>
        <v>0</v>
      </c>
    </row>
    <row r="158" spans="1:7" s="29" customFormat="1" ht="15">
      <c r="A158" s="9" t="s">
        <v>158</v>
      </c>
      <c r="B158" s="9"/>
      <c r="C158" s="9"/>
      <c r="D158" s="9"/>
      <c r="E158" s="9"/>
      <c r="F158" s="9"/>
      <c r="G158" s="9"/>
    </row>
    <row r="159" spans="1:13" s="29" customFormat="1" ht="15">
      <c r="A159" s="8" t="s">
        <v>159</v>
      </c>
      <c r="B159" s="8"/>
      <c r="C159" s="8"/>
      <c r="D159" s="7" t="s">
        <v>166</v>
      </c>
      <c r="E159" s="7"/>
      <c r="F159" s="7"/>
      <c r="G159" s="7"/>
      <c r="H159" s="7"/>
      <c r="I159" s="7"/>
      <c r="J159" s="7"/>
      <c r="K159" s="7"/>
      <c r="L159" s="7"/>
      <c r="M159" s="7"/>
    </row>
    <row r="160" spans="1:13" s="29" customFormat="1" ht="15">
      <c r="A160" s="8" t="s">
        <v>706</v>
      </c>
      <c r="B160" s="8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29" customFormat="1" ht="15">
      <c r="A161" s="8" t="s">
        <v>707</v>
      </c>
      <c r="B161" s="8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s="29" customFormat="1" ht="15">
      <c r="A162" s="8" t="s">
        <v>162</v>
      </c>
      <c r="B162" s="8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29" customFormat="1" ht="15">
      <c r="A163" s="8" t="s">
        <v>160</v>
      </c>
      <c r="B163" s="8"/>
      <c r="C163" s="8"/>
      <c r="D163" s="7" t="s">
        <v>167</v>
      </c>
      <c r="E163" s="7"/>
      <c r="F163" s="7"/>
      <c r="G163" s="7"/>
      <c r="H163" s="7"/>
      <c r="I163" s="7"/>
      <c r="J163" s="7"/>
      <c r="K163" s="7"/>
      <c r="L163" s="7"/>
      <c r="M163" s="7"/>
    </row>
    <row r="164" spans="1:13" s="29" customFormat="1" ht="30" customHeight="1">
      <c r="A164" s="10" t="s">
        <v>161</v>
      </c>
      <c r="B164" s="10"/>
      <c r="C164" s="10"/>
      <c r="D164" s="7" t="s">
        <v>168</v>
      </c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29" customFormat="1" ht="15">
      <c r="A165" s="8" t="s">
        <v>163</v>
      </c>
      <c r="B165" s="8"/>
      <c r="C165" s="8"/>
      <c r="D165" s="7" t="s">
        <v>169</v>
      </c>
      <c r="E165" s="7"/>
      <c r="F165" s="7"/>
      <c r="G165" s="7"/>
      <c r="H165" s="7"/>
      <c r="I165" s="7"/>
      <c r="J165" s="7"/>
      <c r="K165" s="7"/>
      <c r="L165" s="7"/>
      <c r="M165" s="7"/>
    </row>
    <row r="166" spans="1:13" s="29" customFormat="1" ht="15">
      <c r="A166" s="8" t="s">
        <v>711</v>
      </c>
      <c r="B166" s="8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s="29" customFormat="1" ht="15" customHeight="1">
      <c r="A167" s="8" t="s">
        <v>164</v>
      </c>
      <c r="B167" s="8"/>
      <c r="C167" s="8"/>
      <c r="D167" s="7" t="s">
        <v>712</v>
      </c>
      <c r="E167" s="7"/>
      <c r="F167" s="7"/>
      <c r="G167" s="7"/>
      <c r="H167" s="7"/>
      <c r="I167" s="7"/>
      <c r="J167" s="7"/>
      <c r="K167" s="7"/>
      <c r="L167" s="7"/>
      <c r="M167" s="7"/>
    </row>
    <row r="168" spans="1:10" s="29" customFormat="1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2" s="29" customFormat="1" ht="15.75" thickBot="1">
      <c r="A169" s="9" t="s">
        <v>170</v>
      </c>
      <c r="B169" s="9"/>
    </row>
    <row r="170" spans="1:13" s="29" customFormat="1" ht="51">
      <c r="A170" s="32" t="s">
        <v>102</v>
      </c>
      <c r="B170" s="33" t="s">
        <v>188</v>
      </c>
      <c r="C170" s="33" t="s">
        <v>103</v>
      </c>
      <c r="D170" s="33" t="s">
        <v>104</v>
      </c>
      <c r="E170" s="34" t="s">
        <v>105</v>
      </c>
      <c r="F170" s="34" t="s">
        <v>708</v>
      </c>
      <c r="G170" s="35" t="s">
        <v>106</v>
      </c>
      <c r="H170" s="35" t="s">
        <v>107</v>
      </c>
      <c r="I170" s="36" t="s">
        <v>108</v>
      </c>
      <c r="J170" s="36" t="s">
        <v>157</v>
      </c>
      <c r="K170" s="36" t="s">
        <v>109</v>
      </c>
      <c r="L170" s="36" t="s">
        <v>708</v>
      </c>
      <c r="M170" s="35" t="s">
        <v>165</v>
      </c>
    </row>
    <row r="171" spans="1:13" s="29" customFormat="1" ht="15">
      <c r="A171" s="37">
        <v>0</v>
      </c>
      <c r="B171" s="38">
        <v>1</v>
      </c>
      <c r="C171" s="38">
        <v>2</v>
      </c>
      <c r="D171" s="38">
        <v>3</v>
      </c>
      <c r="E171" s="39">
        <v>4</v>
      </c>
      <c r="F171" s="39">
        <v>5</v>
      </c>
      <c r="G171" s="40" t="s">
        <v>709</v>
      </c>
      <c r="H171" s="40" t="s">
        <v>110</v>
      </c>
      <c r="I171" s="41">
        <v>8</v>
      </c>
      <c r="J171" s="41">
        <v>9</v>
      </c>
      <c r="K171" s="41">
        <v>10</v>
      </c>
      <c r="L171" s="41">
        <v>11</v>
      </c>
      <c r="M171" s="40" t="s">
        <v>710</v>
      </c>
    </row>
    <row r="172" spans="1:13" s="29" customFormat="1" ht="15">
      <c r="A172" s="12" t="s">
        <v>174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29" customFormat="1" ht="15">
      <c r="A173" s="61" t="s">
        <v>111</v>
      </c>
      <c r="B173" s="62" t="s">
        <v>171</v>
      </c>
      <c r="C173" s="63">
        <v>50</v>
      </c>
      <c r="D173" s="63" t="s">
        <v>146</v>
      </c>
      <c r="E173" s="63">
        <v>1.25</v>
      </c>
      <c r="F173" s="63">
        <v>9.5</v>
      </c>
      <c r="G173" s="64">
        <f>E173*1.095</f>
        <v>1.36875</v>
      </c>
      <c r="H173" s="64">
        <f>(G173*C173)</f>
        <v>68.4375</v>
      </c>
      <c r="I173" s="63" t="s">
        <v>176</v>
      </c>
      <c r="J173" s="63" t="s">
        <v>177</v>
      </c>
      <c r="K173" s="63">
        <v>1.37</v>
      </c>
      <c r="L173" s="63">
        <v>9.5</v>
      </c>
      <c r="M173" s="64">
        <f>K173*1.095</f>
        <v>1.50015</v>
      </c>
    </row>
    <row r="174" spans="1:13" s="29" customFormat="1" ht="15">
      <c r="A174" s="61" t="s">
        <v>112</v>
      </c>
      <c r="B174" s="62" t="s">
        <v>172</v>
      </c>
      <c r="C174" s="63">
        <v>20</v>
      </c>
      <c r="D174" s="63" t="s">
        <v>145</v>
      </c>
      <c r="E174" s="63">
        <v>2.52</v>
      </c>
      <c r="F174" s="63">
        <v>9.5</v>
      </c>
      <c r="G174" s="64">
        <f>E174*1.095</f>
        <v>2.7594</v>
      </c>
      <c r="H174" s="64">
        <f>(G174*C174)</f>
        <v>55.187999999999995</v>
      </c>
      <c r="I174" s="63" t="s">
        <v>178</v>
      </c>
      <c r="J174" s="63" t="s">
        <v>181</v>
      </c>
      <c r="K174" s="63">
        <v>2.52</v>
      </c>
      <c r="L174" s="63">
        <v>9.5</v>
      </c>
      <c r="M174" s="64">
        <f>K174*1.095</f>
        <v>2.7594</v>
      </c>
    </row>
    <row r="175" spans="1:13" s="29" customFormat="1" ht="15">
      <c r="A175" s="61" t="s">
        <v>113</v>
      </c>
      <c r="B175" s="65" t="s">
        <v>173</v>
      </c>
      <c r="C175" s="63">
        <v>45</v>
      </c>
      <c r="D175" s="63" t="s">
        <v>175</v>
      </c>
      <c r="E175" s="63">
        <v>0.45</v>
      </c>
      <c r="F175" s="63">
        <v>9.5</v>
      </c>
      <c r="G175" s="64">
        <f>E175*1.095</f>
        <v>0.49275</v>
      </c>
      <c r="H175" s="64">
        <f>(G175*C175)</f>
        <v>22.173750000000002</v>
      </c>
      <c r="I175" s="63" t="s">
        <v>179</v>
      </c>
      <c r="J175" s="63" t="s">
        <v>180</v>
      </c>
      <c r="K175" s="63">
        <v>0.45</v>
      </c>
      <c r="L175" s="63">
        <v>9.5</v>
      </c>
      <c r="M175" s="64">
        <f>K175*1.095</f>
        <v>0.49275</v>
      </c>
    </row>
    <row r="176" spans="1:13" s="95" customFormat="1" ht="21" customHeight="1">
      <c r="A176" s="91"/>
      <c r="B176" s="92" t="s">
        <v>182</v>
      </c>
      <c r="C176" s="56"/>
      <c r="D176" s="56"/>
      <c r="E176" s="56">
        <f>SUM(E173:E175)</f>
        <v>4.22</v>
      </c>
      <c r="F176" s="56"/>
      <c r="G176" s="93">
        <f>SUM(G173:G175)</f>
        <v>4.6209</v>
      </c>
      <c r="H176" s="93">
        <f>SUM(H173:H175)</f>
        <v>145.79925</v>
      </c>
      <c r="I176" s="56"/>
      <c r="J176" s="56"/>
      <c r="K176" s="56">
        <f>SUM(K173:K175)</f>
        <v>4.34</v>
      </c>
      <c r="L176" s="56"/>
      <c r="M176" s="94">
        <f>SUM(M173:M175)</f>
        <v>4.7523</v>
      </c>
    </row>
    <row r="177" spans="1:13" s="96" customFormat="1" ht="15">
      <c r="A177" s="72"/>
      <c r="B177" s="72"/>
      <c r="C177" s="72"/>
      <c r="D177" s="155"/>
      <c r="E177" s="155"/>
      <c r="F177" s="155"/>
      <c r="G177" s="155"/>
      <c r="H177" s="155"/>
      <c r="I177" s="72"/>
      <c r="J177" s="72"/>
      <c r="K177" s="72"/>
      <c r="L177" s="72"/>
      <c r="M177" s="72"/>
    </row>
    <row r="178" spans="1:2" s="29" customFormat="1" ht="15">
      <c r="A178" s="2" t="s">
        <v>183</v>
      </c>
      <c r="B178" s="2"/>
    </row>
    <row r="179" spans="1:13" ht="15">
      <c r="A179" s="170" t="s">
        <v>184</v>
      </c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2"/>
    </row>
    <row r="180" spans="1:13" ht="15">
      <c r="A180" s="170" t="s">
        <v>185</v>
      </c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2"/>
    </row>
    <row r="181" spans="1:13" ht="15">
      <c r="A181" s="170" t="s">
        <v>186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2"/>
    </row>
    <row r="182" spans="1:13" ht="15">
      <c r="A182" s="170" t="s">
        <v>187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2"/>
    </row>
    <row r="183" spans="1:13" ht="15">
      <c r="A183" s="173" t="s">
        <v>190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5"/>
    </row>
    <row r="184" spans="1:13" ht="15">
      <c r="A184" s="170" t="s">
        <v>191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2"/>
    </row>
    <row r="185" spans="1:13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ht="15">
      <c r="A186" s="177" t="s">
        <v>192</v>
      </c>
      <c r="B186" s="177"/>
      <c r="C186" s="177"/>
      <c r="D186" s="177"/>
      <c r="E186" s="177"/>
      <c r="F186" s="177"/>
      <c r="G186" s="177"/>
      <c r="H186" s="29"/>
      <c r="I186" s="29"/>
      <c r="J186" s="29"/>
      <c r="K186" s="29"/>
      <c r="L186" s="29"/>
      <c r="M186" s="29"/>
    </row>
    <row r="187" spans="1:13" ht="15">
      <c r="A187" s="173" t="s">
        <v>193</v>
      </c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5"/>
    </row>
    <row r="188" spans="1:13" ht="15">
      <c r="A188" s="173" t="s">
        <v>566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5"/>
    </row>
    <row r="189" spans="1:13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t="15">
      <c r="A190" s="3" t="s">
        <v>194</v>
      </c>
      <c r="B190" s="3"/>
      <c r="C190" s="3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ht="15">
      <c r="A191" s="10" t="s">
        <v>195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0" ht="15">
      <c r="A192" s="157"/>
      <c r="B192" s="157"/>
      <c r="C192" s="157"/>
      <c r="D192" s="157"/>
      <c r="E192" s="157"/>
      <c r="F192" s="157"/>
      <c r="G192" s="157"/>
      <c r="H192" s="157"/>
      <c r="I192" s="157"/>
      <c r="J192" s="157"/>
    </row>
    <row r="193" spans="1:10" ht="15">
      <c r="A193" s="165"/>
      <c r="B193" s="165"/>
      <c r="C193" s="165"/>
      <c r="D193" s="165"/>
      <c r="E193" s="165"/>
      <c r="F193" s="165"/>
      <c r="G193" s="165"/>
      <c r="H193" s="165"/>
      <c r="I193" s="165"/>
      <c r="J193" s="165"/>
    </row>
    <row r="195" spans="1:13" ht="15">
      <c r="A195" s="143" t="s">
        <v>196</v>
      </c>
      <c r="B195" s="143"/>
      <c r="C195" s="143"/>
      <c r="D195" s="143"/>
      <c r="E195" s="97"/>
      <c r="F195" s="97"/>
      <c r="G195" s="143" t="s">
        <v>197</v>
      </c>
      <c r="H195" s="143"/>
      <c r="I195" s="143" t="s">
        <v>198</v>
      </c>
      <c r="J195" s="143"/>
      <c r="K195" s="143"/>
      <c r="L195" s="143"/>
      <c r="M195" s="143"/>
    </row>
  </sheetData>
  <sheetProtection password="C9C1" sheet="1" objects="1" scenarios="1"/>
  <mergeCells count="60">
    <mergeCell ref="D160:M160"/>
    <mergeCell ref="D161:M161"/>
    <mergeCell ref="D162:M162"/>
    <mergeCell ref="D163:M163"/>
    <mergeCell ref="D164:M164"/>
    <mergeCell ref="A104:M104"/>
    <mergeCell ref="A47:M47"/>
    <mergeCell ref="A60:M60"/>
    <mergeCell ref="A159:C159"/>
    <mergeCell ref="A158:C158"/>
    <mergeCell ref="D158:G158"/>
    <mergeCell ref="A65:M65"/>
    <mergeCell ref="A74:M74"/>
    <mergeCell ref="A93:M93"/>
    <mergeCell ref="D159:M159"/>
    <mergeCell ref="A169:B169"/>
    <mergeCell ref="A178:B178"/>
    <mergeCell ref="A179:M179"/>
    <mergeCell ref="A180:M180"/>
    <mergeCell ref="A181:M181"/>
    <mergeCell ref="A4:D4"/>
    <mergeCell ref="H4:K4"/>
    <mergeCell ref="A6:D6"/>
    <mergeCell ref="H6:K6"/>
    <mergeCell ref="A34:M34"/>
    <mergeCell ref="A182:M182"/>
    <mergeCell ref="A183:M183"/>
    <mergeCell ref="A184:M184"/>
    <mergeCell ref="A187:M187"/>
    <mergeCell ref="A164:C164"/>
    <mergeCell ref="D165:M165"/>
    <mergeCell ref="D166:M166"/>
    <mergeCell ref="D167:M167"/>
    <mergeCell ref="A172:M172"/>
    <mergeCell ref="D177:H177"/>
    <mergeCell ref="A195:D195"/>
    <mergeCell ref="G195:H195"/>
    <mergeCell ref="A186:G186"/>
    <mergeCell ref="A192:J192"/>
    <mergeCell ref="A193:J193"/>
    <mergeCell ref="A188:M188"/>
    <mergeCell ref="A190:C190"/>
    <mergeCell ref="A191:M191"/>
    <mergeCell ref="I195:M195"/>
    <mergeCell ref="A2:D2"/>
    <mergeCell ref="H2:K2"/>
    <mergeCell ref="A3:D3"/>
    <mergeCell ref="H3:K3"/>
    <mergeCell ref="A5:D5"/>
    <mergeCell ref="H5:K5"/>
    <mergeCell ref="A1:D1"/>
    <mergeCell ref="H1:K1"/>
    <mergeCell ref="A166:C166"/>
    <mergeCell ref="A167:C167"/>
    <mergeCell ref="A165:C165"/>
    <mergeCell ref="A160:C160"/>
    <mergeCell ref="A161:C161"/>
    <mergeCell ref="A162:C162"/>
    <mergeCell ref="A163:C163"/>
    <mergeCell ref="A13:M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1"/>
  <headerFooter>
    <oddHeader>&amp;COBR-3/1 O</oddHeader>
  </headerFooter>
  <rowBreaks count="3" manualBreakCount="3">
    <brk id="92" max="12" man="1"/>
    <brk id="142" max="12" man="1"/>
    <brk id="1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68"/>
  <sheetViews>
    <sheetView tabSelected="1" view="pageBreakPreview" zoomScale="60" zoomScalePageLayoutView="0" workbookViewId="0" topLeftCell="A1">
      <selection activeCell="R14" sqref="R14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9" ht="18.75">
      <c r="E9" s="74" t="s">
        <v>189</v>
      </c>
      <c r="F9" s="73" t="s">
        <v>859</v>
      </c>
      <c r="G9" s="183" t="s">
        <v>0</v>
      </c>
      <c r="H9" s="183"/>
      <c r="I9" s="183"/>
    </row>
    <row r="10" ht="15.75" thickBot="1"/>
    <row r="11" spans="1:13" s="29" customFormat="1" ht="63.75" customHeight="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860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63.75">
      <c r="A14" s="98" t="s">
        <v>111</v>
      </c>
      <c r="B14" s="85" t="s">
        <v>540</v>
      </c>
      <c r="C14" s="76">
        <v>40</v>
      </c>
      <c r="D14" s="76" t="s">
        <v>199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51">
      <c r="A15" s="98" t="s">
        <v>112</v>
      </c>
      <c r="B15" s="77" t="s">
        <v>541</v>
      </c>
      <c r="C15" s="76">
        <v>113</v>
      </c>
      <c r="D15" s="76" t="s">
        <v>199</v>
      </c>
      <c r="E15" s="25"/>
      <c r="F15" s="47">
        <v>9.5</v>
      </c>
      <c r="G15" s="48">
        <f>E15*1.095</f>
        <v>0</v>
      </c>
      <c r="H15" s="48">
        <f>G15*C15</f>
        <v>0</v>
      </c>
      <c r="I15" s="25"/>
      <c r="J15" s="25"/>
      <c r="K15" s="25"/>
      <c r="L15" s="47">
        <v>9.5</v>
      </c>
      <c r="M15" s="48">
        <f>K15*1.095</f>
        <v>0</v>
      </c>
    </row>
    <row r="16" spans="1:13" ht="38.25">
      <c r="A16" s="98" t="s">
        <v>113</v>
      </c>
      <c r="B16" s="77" t="s">
        <v>546</v>
      </c>
      <c r="C16" s="76">
        <v>14</v>
      </c>
      <c r="D16" s="76" t="s">
        <v>145</v>
      </c>
      <c r="E16" s="25"/>
      <c r="F16" s="47">
        <v>9.5</v>
      </c>
      <c r="G16" s="48">
        <f>E16*1.095</f>
        <v>0</v>
      </c>
      <c r="H16" s="48">
        <f>G16*C16</f>
        <v>0</v>
      </c>
      <c r="I16" s="25"/>
      <c r="J16" s="25"/>
      <c r="K16" s="25"/>
      <c r="L16" s="47">
        <v>9.5</v>
      </c>
      <c r="M16" s="48">
        <f>K16*1.095</f>
        <v>0</v>
      </c>
    </row>
    <row r="17" spans="1:13" ht="15">
      <c r="A17" s="163" t="s">
        <v>861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</row>
    <row r="18" spans="1:13" ht="51">
      <c r="A18" s="98" t="s">
        <v>114</v>
      </c>
      <c r="B18" s="85" t="s">
        <v>5</v>
      </c>
      <c r="C18" s="76">
        <v>21</v>
      </c>
      <c r="D18" s="76" t="s">
        <v>199</v>
      </c>
      <c r="E18" s="25"/>
      <c r="F18" s="47">
        <v>9.5</v>
      </c>
      <c r="G18" s="48">
        <f aca="true" t="shared" si="0" ref="G18:G28">E18*1.095</f>
        <v>0</v>
      </c>
      <c r="H18" s="48">
        <f aca="true" t="shared" si="1" ref="H18:H28">G18*C18</f>
        <v>0</v>
      </c>
      <c r="I18" s="25"/>
      <c r="J18" s="25"/>
      <c r="K18" s="25"/>
      <c r="L18" s="47">
        <v>9.5</v>
      </c>
      <c r="M18" s="48">
        <f aca="true" t="shared" si="2" ref="M18:M28">K18*1.095</f>
        <v>0</v>
      </c>
    </row>
    <row r="19" spans="1:13" ht="38.25">
      <c r="A19" s="98" t="s">
        <v>115</v>
      </c>
      <c r="B19" s="77" t="s">
        <v>49</v>
      </c>
      <c r="C19" s="76">
        <v>20</v>
      </c>
      <c r="D19" s="76" t="s">
        <v>146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25.5">
      <c r="A20" s="98" t="s">
        <v>116</v>
      </c>
      <c r="B20" s="85" t="s">
        <v>6</v>
      </c>
      <c r="C20" s="76">
        <v>21</v>
      </c>
      <c r="D20" s="76" t="s">
        <v>145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63.75">
      <c r="A21" s="98" t="s">
        <v>117</v>
      </c>
      <c r="B21" s="85" t="s">
        <v>45</v>
      </c>
      <c r="C21" s="76">
        <v>160</v>
      </c>
      <c r="D21" s="76" t="s">
        <v>146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63.75">
      <c r="A22" s="98" t="s">
        <v>118</v>
      </c>
      <c r="B22" s="85" t="s">
        <v>46</v>
      </c>
      <c r="C22" s="76">
        <v>320</v>
      </c>
      <c r="D22" s="76" t="s">
        <v>146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63.75">
      <c r="A23" s="98" t="s">
        <v>119</v>
      </c>
      <c r="B23" s="85" t="s">
        <v>48</v>
      </c>
      <c r="C23" s="76">
        <v>27</v>
      </c>
      <c r="D23" s="76" t="s">
        <v>199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63.75">
      <c r="A24" s="98" t="s">
        <v>120</v>
      </c>
      <c r="B24" s="85" t="s">
        <v>47</v>
      </c>
      <c r="C24" s="76">
        <v>27</v>
      </c>
      <c r="D24" s="76" t="s">
        <v>199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ht="63.75">
      <c r="A25" s="98" t="s">
        <v>121</v>
      </c>
      <c r="B25" s="85" t="s">
        <v>543</v>
      </c>
      <c r="C25" s="76">
        <v>60</v>
      </c>
      <c r="D25" s="76" t="s">
        <v>146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63.75">
      <c r="A26" s="98" t="s">
        <v>122</v>
      </c>
      <c r="B26" s="85" t="s">
        <v>544</v>
      </c>
      <c r="C26" s="76">
        <v>440</v>
      </c>
      <c r="D26" s="76" t="s">
        <v>146</v>
      </c>
      <c r="E26" s="25"/>
      <c r="F26" s="47">
        <v>9.5</v>
      </c>
      <c r="G26" s="48">
        <f t="shared" si="0"/>
        <v>0</v>
      </c>
      <c r="H26" s="48">
        <f t="shared" si="1"/>
        <v>0</v>
      </c>
      <c r="I26" s="25"/>
      <c r="J26" s="25"/>
      <c r="K26" s="25"/>
      <c r="L26" s="47">
        <v>9.5</v>
      </c>
      <c r="M26" s="48">
        <f t="shared" si="2"/>
        <v>0</v>
      </c>
    </row>
    <row r="27" spans="1:13" ht="26.25">
      <c r="A27" s="98" t="s">
        <v>200</v>
      </c>
      <c r="B27" s="135" t="s">
        <v>542</v>
      </c>
      <c r="C27" s="76">
        <v>5</v>
      </c>
      <c r="D27" s="76" t="s">
        <v>145</v>
      </c>
      <c r="E27" s="25"/>
      <c r="F27" s="47">
        <v>9.5</v>
      </c>
      <c r="G27" s="48">
        <f t="shared" si="0"/>
        <v>0</v>
      </c>
      <c r="H27" s="48">
        <f t="shared" si="1"/>
        <v>0</v>
      </c>
      <c r="I27" s="25"/>
      <c r="J27" s="25"/>
      <c r="K27" s="25"/>
      <c r="L27" s="47">
        <v>9.5</v>
      </c>
      <c r="M27" s="48">
        <f t="shared" si="2"/>
        <v>0</v>
      </c>
    </row>
    <row r="28" spans="1:13" ht="51">
      <c r="A28" s="98" t="s">
        <v>201</v>
      </c>
      <c r="B28" s="85" t="s">
        <v>545</v>
      </c>
      <c r="C28" s="76">
        <v>370</v>
      </c>
      <c r="D28" s="76" t="s">
        <v>146</v>
      </c>
      <c r="E28" s="25"/>
      <c r="F28" s="47">
        <v>9.5</v>
      </c>
      <c r="G28" s="48">
        <f t="shared" si="0"/>
        <v>0</v>
      </c>
      <c r="H28" s="48">
        <f t="shared" si="1"/>
        <v>0</v>
      </c>
      <c r="I28" s="25"/>
      <c r="J28" s="25"/>
      <c r="K28" s="25"/>
      <c r="L28" s="47">
        <v>9.5</v>
      </c>
      <c r="M28" s="48">
        <f t="shared" si="2"/>
        <v>0</v>
      </c>
    </row>
    <row r="29" spans="1:13" s="102" customFormat="1" ht="15">
      <c r="A29" s="99"/>
      <c r="B29" s="100" t="s">
        <v>182</v>
      </c>
      <c r="C29" s="99"/>
      <c r="D29" s="99"/>
      <c r="E29" s="101">
        <f>SUM(E14:E16,E18:E28)</f>
        <v>0</v>
      </c>
      <c r="F29" s="101"/>
      <c r="G29" s="101">
        <f aca="true" t="shared" si="3" ref="G29:M29">SUM(G14:G16,G18:G28)</f>
        <v>0</v>
      </c>
      <c r="H29" s="101">
        <f t="shared" si="3"/>
        <v>0</v>
      </c>
      <c r="I29" s="101"/>
      <c r="J29" s="101"/>
      <c r="K29" s="101">
        <f t="shared" si="3"/>
        <v>0</v>
      </c>
      <c r="L29" s="101"/>
      <c r="M29" s="101">
        <f t="shared" si="3"/>
        <v>0</v>
      </c>
    </row>
    <row r="31" spans="1:7" s="29" customFormat="1" ht="15">
      <c r="A31" s="9" t="s">
        <v>158</v>
      </c>
      <c r="B31" s="9"/>
      <c r="C31" s="9"/>
      <c r="D31" s="9"/>
      <c r="E31" s="9"/>
      <c r="F31" s="9"/>
      <c r="G31" s="9"/>
    </row>
    <row r="32" spans="1:13" s="29" customFormat="1" ht="15">
      <c r="A32" s="8" t="s">
        <v>159</v>
      </c>
      <c r="B32" s="8"/>
      <c r="C32" s="8"/>
      <c r="D32" s="7" t="s">
        <v>166</v>
      </c>
      <c r="E32" s="7"/>
      <c r="F32" s="7"/>
      <c r="G32" s="7"/>
      <c r="H32" s="7"/>
      <c r="I32" s="7"/>
      <c r="J32" s="7"/>
      <c r="K32" s="7"/>
      <c r="L32" s="7"/>
      <c r="M32" s="7"/>
    </row>
    <row r="33" spans="1:13" s="29" customFormat="1" ht="15">
      <c r="A33" s="8" t="s">
        <v>706</v>
      </c>
      <c r="B33" s="8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29" customFormat="1" ht="15">
      <c r="A34" s="8" t="s">
        <v>707</v>
      </c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9" customFormat="1" ht="15">
      <c r="A35" s="8" t="s">
        <v>162</v>
      </c>
      <c r="B35" s="8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9" customFormat="1" ht="15">
      <c r="A36" s="8" t="s">
        <v>160</v>
      </c>
      <c r="B36" s="8"/>
      <c r="C36" s="8"/>
      <c r="D36" s="7" t="s">
        <v>167</v>
      </c>
      <c r="E36" s="7"/>
      <c r="F36" s="7"/>
      <c r="G36" s="7"/>
      <c r="H36" s="7"/>
      <c r="I36" s="7"/>
      <c r="J36" s="7"/>
      <c r="K36" s="7"/>
      <c r="L36" s="7"/>
      <c r="M36" s="7"/>
    </row>
    <row r="37" spans="1:13" s="29" customFormat="1" ht="39" customHeight="1">
      <c r="A37" s="10" t="s">
        <v>161</v>
      </c>
      <c r="B37" s="10"/>
      <c r="C37" s="10"/>
      <c r="D37" s="7" t="s">
        <v>168</v>
      </c>
      <c r="E37" s="7"/>
      <c r="F37" s="7"/>
      <c r="G37" s="7"/>
      <c r="H37" s="7"/>
      <c r="I37" s="7"/>
      <c r="J37" s="7"/>
      <c r="K37" s="7"/>
      <c r="L37" s="7"/>
      <c r="M37" s="7"/>
    </row>
    <row r="38" spans="1:13" s="29" customFormat="1" ht="15">
      <c r="A38" s="8" t="s">
        <v>163</v>
      </c>
      <c r="B38" s="8"/>
      <c r="C38" s="8"/>
      <c r="D38" s="7" t="s">
        <v>169</v>
      </c>
      <c r="E38" s="7"/>
      <c r="F38" s="7"/>
      <c r="G38" s="7"/>
      <c r="H38" s="7"/>
      <c r="I38" s="7"/>
      <c r="J38" s="7"/>
      <c r="K38" s="7"/>
      <c r="L38" s="7"/>
      <c r="M38" s="7"/>
    </row>
    <row r="39" spans="1:13" s="29" customFormat="1" ht="15">
      <c r="A39" s="8" t="s">
        <v>711</v>
      </c>
      <c r="B39" s="8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29" customFormat="1" ht="24.75" customHeight="1">
      <c r="A40" s="8" t="s">
        <v>164</v>
      </c>
      <c r="B40" s="8"/>
      <c r="C40" s="8"/>
      <c r="D40" s="7" t="s">
        <v>712</v>
      </c>
      <c r="E40" s="7"/>
      <c r="F40" s="7"/>
      <c r="G40" s="7"/>
      <c r="H40" s="7"/>
      <c r="I40" s="7"/>
      <c r="J40" s="7"/>
      <c r="K40" s="7"/>
      <c r="L40" s="7"/>
      <c r="M40" s="7"/>
    </row>
    <row r="41" spans="1:10" s="29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2" s="29" customFormat="1" ht="15.75" thickBot="1">
      <c r="A42" s="9" t="s">
        <v>170</v>
      </c>
      <c r="B42" s="9"/>
    </row>
    <row r="43" spans="1:13" s="29" customFormat="1" ht="51">
      <c r="A43" s="32" t="s">
        <v>102</v>
      </c>
      <c r="B43" s="33" t="s">
        <v>188</v>
      </c>
      <c r="C43" s="33" t="s">
        <v>103</v>
      </c>
      <c r="D43" s="33" t="s">
        <v>104</v>
      </c>
      <c r="E43" s="34" t="s">
        <v>105</v>
      </c>
      <c r="F43" s="34" t="s">
        <v>708</v>
      </c>
      <c r="G43" s="35" t="s">
        <v>106</v>
      </c>
      <c r="H43" s="35" t="s">
        <v>107</v>
      </c>
      <c r="I43" s="36" t="s">
        <v>108</v>
      </c>
      <c r="J43" s="36" t="s">
        <v>157</v>
      </c>
      <c r="K43" s="36" t="s">
        <v>109</v>
      </c>
      <c r="L43" s="36" t="s">
        <v>708</v>
      </c>
      <c r="M43" s="35" t="s">
        <v>165</v>
      </c>
    </row>
    <row r="44" spans="1:13" s="29" customFormat="1" ht="15">
      <c r="A44" s="37">
        <v>0</v>
      </c>
      <c r="B44" s="38">
        <v>1</v>
      </c>
      <c r="C44" s="38">
        <v>2</v>
      </c>
      <c r="D44" s="38">
        <v>3</v>
      </c>
      <c r="E44" s="39">
        <v>4</v>
      </c>
      <c r="F44" s="39">
        <v>5</v>
      </c>
      <c r="G44" s="40" t="s">
        <v>709</v>
      </c>
      <c r="H44" s="40" t="s">
        <v>110</v>
      </c>
      <c r="I44" s="41">
        <v>8</v>
      </c>
      <c r="J44" s="41">
        <v>9</v>
      </c>
      <c r="K44" s="41">
        <v>10</v>
      </c>
      <c r="L44" s="41">
        <v>11</v>
      </c>
      <c r="M44" s="40" t="s">
        <v>710</v>
      </c>
    </row>
    <row r="45" spans="1:13" s="29" customFormat="1" ht="15">
      <c r="A45" s="12" t="s">
        <v>174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29" customFormat="1" ht="15">
      <c r="A46" s="61" t="s">
        <v>111</v>
      </c>
      <c r="B46" s="62" t="s">
        <v>171</v>
      </c>
      <c r="C46" s="63">
        <v>50</v>
      </c>
      <c r="D46" s="63" t="s">
        <v>146</v>
      </c>
      <c r="E46" s="63">
        <v>1.25</v>
      </c>
      <c r="F46" s="63">
        <v>9.5</v>
      </c>
      <c r="G46" s="64">
        <f>E46*1.095</f>
        <v>1.36875</v>
      </c>
      <c r="H46" s="64">
        <f>(G46*C46)</f>
        <v>68.4375</v>
      </c>
      <c r="I46" s="63" t="s">
        <v>176</v>
      </c>
      <c r="J46" s="63" t="s">
        <v>177</v>
      </c>
      <c r="K46" s="63">
        <v>1.37</v>
      </c>
      <c r="L46" s="63">
        <v>9.5</v>
      </c>
      <c r="M46" s="64">
        <f>K46*1.095</f>
        <v>1.50015</v>
      </c>
    </row>
    <row r="47" spans="1:13" s="29" customFormat="1" ht="15">
      <c r="A47" s="61" t="s">
        <v>112</v>
      </c>
      <c r="B47" s="62" t="s">
        <v>172</v>
      </c>
      <c r="C47" s="63">
        <v>20</v>
      </c>
      <c r="D47" s="63" t="s">
        <v>145</v>
      </c>
      <c r="E47" s="63">
        <v>2.52</v>
      </c>
      <c r="F47" s="63">
        <v>9.5</v>
      </c>
      <c r="G47" s="64">
        <f>E47*1.095</f>
        <v>2.7594</v>
      </c>
      <c r="H47" s="64">
        <f>(G47*C47)</f>
        <v>55.187999999999995</v>
      </c>
      <c r="I47" s="63" t="s">
        <v>178</v>
      </c>
      <c r="J47" s="63" t="s">
        <v>181</v>
      </c>
      <c r="K47" s="63">
        <v>2.52</v>
      </c>
      <c r="L47" s="63">
        <v>9.5</v>
      </c>
      <c r="M47" s="64">
        <f>K47*1.095</f>
        <v>2.7594</v>
      </c>
    </row>
    <row r="48" spans="1:13" s="29" customFormat="1" ht="15">
      <c r="A48" s="61" t="s">
        <v>113</v>
      </c>
      <c r="B48" s="65" t="s">
        <v>173</v>
      </c>
      <c r="C48" s="63">
        <v>45</v>
      </c>
      <c r="D48" s="63" t="s">
        <v>175</v>
      </c>
      <c r="E48" s="63">
        <v>0.45</v>
      </c>
      <c r="F48" s="63">
        <v>9.5</v>
      </c>
      <c r="G48" s="64">
        <f>E48*1.095</f>
        <v>0.49275</v>
      </c>
      <c r="H48" s="64">
        <f>(G48*C48)</f>
        <v>22.173750000000002</v>
      </c>
      <c r="I48" s="63" t="s">
        <v>179</v>
      </c>
      <c r="J48" s="63" t="s">
        <v>180</v>
      </c>
      <c r="K48" s="63">
        <v>0.45</v>
      </c>
      <c r="L48" s="63">
        <v>9.5</v>
      </c>
      <c r="M48" s="64">
        <f>K48*1.095</f>
        <v>0.49275</v>
      </c>
    </row>
    <row r="49" spans="1:13" s="95" customFormat="1" ht="21" customHeight="1">
      <c r="A49" s="91"/>
      <c r="B49" s="92" t="s">
        <v>182</v>
      </c>
      <c r="C49" s="56"/>
      <c r="D49" s="56"/>
      <c r="E49" s="56">
        <f>SUM(E46:E48)</f>
        <v>4.22</v>
      </c>
      <c r="F49" s="56"/>
      <c r="G49" s="93">
        <f>SUM(G46:G48)</f>
        <v>4.6209</v>
      </c>
      <c r="H49" s="93">
        <f>SUM(H46:H48)</f>
        <v>145.79925</v>
      </c>
      <c r="I49" s="56"/>
      <c r="J49" s="56"/>
      <c r="K49" s="56">
        <f>SUM(K46:K48)</f>
        <v>4.34</v>
      </c>
      <c r="L49" s="56"/>
      <c r="M49" s="94">
        <f>SUM(M46:M48)</f>
        <v>4.7523</v>
      </c>
    </row>
    <row r="50" spans="1:13" s="96" customFormat="1" ht="15">
      <c r="A50" s="72"/>
      <c r="B50" s="72"/>
      <c r="C50" s="72"/>
      <c r="D50" s="155"/>
      <c r="E50" s="155"/>
      <c r="F50" s="155"/>
      <c r="G50" s="155"/>
      <c r="H50" s="155"/>
      <c r="I50" s="72"/>
      <c r="J50" s="72"/>
      <c r="K50" s="72"/>
      <c r="L50" s="72"/>
      <c r="M50" s="72"/>
    </row>
    <row r="51" spans="1:2" s="29" customFormat="1" ht="15">
      <c r="A51" s="2" t="s">
        <v>183</v>
      </c>
      <c r="B51" s="2"/>
    </row>
    <row r="52" spans="1:13" ht="15">
      <c r="A52" s="170" t="s">
        <v>184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</row>
    <row r="53" spans="1:13" ht="15">
      <c r="A53" s="170" t="s">
        <v>185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</row>
    <row r="54" spans="1:13" ht="15">
      <c r="A54" s="170" t="s">
        <v>186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2"/>
    </row>
    <row r="55" spans="1:13" ht="15">
      <c r="A55" s="170" t="s">
        <v>187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2"/>
    </row>
    <row r="56" spans="1:13" ht="15">
      <c r="A56" s="173" t="s">
        <v>190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5"/>
    </row>
    <row r="57" spans="1:13" ht="15">
      <c r="A57" s="170" t="s">
        <v>191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2"/>
    </row>
    <row r="58" spans="1:13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177" t="s">
        <v>192</v>
      </c>
      <c r="B59" s="177"/>
      <c r="C59" s="177"/>
      <c r="D59" s="177"/>
      <c r="E59" s="177"/>
      <c r="F59" s="177"/>
      <c r="G59" s="177"/>
      <c r="H59" s="29"/>
      <c r="I59" s="29"/>
      <c r="J59" s="29"/>
      <c r="K59" s="29"/>
      <c r="L59" s="29"/>
      <c r="M59" s="29"/>
    </row>
    <row r="60" spans="1:13" ht="15">
      <c r="A60" s="173" t="s">
        <v>193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5"/>
    </row>
    <row r="61" spans="1:13" ht="15">
      <c r="A61" s="173" t="s">
        <v>566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5"/>
    </row>
    <row r="62" spans="1:13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5">
      <c r="A63" s="3" t="s">
        <v>194</v>
      </c>
      <c r="B63" s="3"/>
      <c r="C63" s="3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10" t="s">
        <v>195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45" t="s">
        <v>547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7"/>
    </row>
    <row r="68" spans="1:13" ht="15">
      <c r="A68" s="143" t="s">
        <v>196</v>
      </c>
      <c r="B68" s="143"/>
      <c r="C68" s="143"/>
      <c r="D68" s="143"/>
      <c r="E68" s="97"/>
      <c r="F68" s="97"/>
      <c r="G68" s="143" t="s">
        <v>197</v>
      </c>
      <c r="H68" s="143"/>
      <c r="I68" s="143" t="s">
        <v>198</v>
      </c>
      <c r="J68" s="143"/>
      <c r="K68" s="143"/>
      <c r="L68" s="143"/>
      <c r="M68" s="143"/>
    </row>
  </sheetData>
  <sheetProtection password="C9C1" sheet="1" objects="1" scenarios="1"/>
  <mergeCells count="54">
    <mergeCell ref="A60:M60"/>
    <mergeCell ref="I68:M68"/>
    <mergeCell ref="A61:M61"/>
    <mergeCell ref="A63:C63"/>
    <mergeCell ref="A64:M64"/>
    <mergeCell ref="A65:M65"/>
    <mergeCell ref="H6:K6"/>
    <mergeCell ref="G9:I9"/>
    <mergeCell ref="A6:D6"/>
    <mergeCell ref="A55:M55"/>
    <mergeCell ref="A56:M56"/>
    <mergeCell ref="A57:M57"/>
    <mergeCell ref="A5:D5"/>
    <mergeCell ref="H5:K5"/>
    <mergeCell ref="A2:D2"/>
    <mergeCell ref="H2:K2"/>
    <mergeCell ref="A3:D3"/>
    <mergeCell ref="H3:K3"/>
    <mergeCell ref="D35:M35"/>
    <mergeCell ref="A34:C34"/>
    <mergeCell ref="A32:C32"/>
    <mergeCell ref="A1:D1"/>
    <mergeCell ref="H1:K1"/>
    <mergeCell ref="A31:C31"/>
    <mergeCell ref="D31:G31"/>
    <mergeCell ref="D32:M32"/>
    <mergeCell ref="A4:D4"/>
    <mergeCell ref="H4:K4"/>
    <mergeCell ref="A13:M13"/>
    <mergeCell ref="A17:M17"/>
    <mergeCell ref="A36:C36"/>
    <mergeCell ref="A37:C37"/>
    <mergeCell ref="D36:M36"/>
    <mergeCell ref="D37:M37"/>
    <mergeCell ref="A33:C33"/>
    <mergeCell ref="A35:C35"/>
    <mergeCell ref="D33:M33"/>
    <mergeCell ref="D34:M34"/>
    <mergeCell ref="A45:M45"/>
    <mergeCell ref="D50:H50"/>
    <mergeCell ref="A51:B51"/>
    <mergeCell ref="A52:M52"/>
    <mergeCell ref="A53:M53"/>
    <mergeCell ref="A54:M54"/>
    <mergeCell ref="A39:C39"/>
    <mergeCell ref="A40:C40"/>
    <mergeCell ref="A38:C38"/>
    <mergeCell ref="A59:G59"/>
    <mergeCell ref="A68:D68"/>
    <mergeCell ref="G68:H68"/>
    <mergeCell ref="D38:M38"/>
    <mergeCell ref="D39:M39"/>
    <mergeCell ref="D40:M40"/>
    <mergeCell ref="A42:B42"/>
  </mergeCells>
  <printOptions horizont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scale="75" r:id="rId1"/>
  <headerFooter>
    <oddHeader>&amp;COBR-3/1 P</oddHead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96"/>
  <sheetViews>
    <sheetView view="pageBreakPreview" zoomScaleNormal="85" zoomScaleSheetLayoutView="100" zoomScalePageLayoutView="85" workbookViewId="0" topLeftCell="A79">
      <selection activeCell="I96" sqref="I96:M96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4" width="10.57421875" style="72" customWidth="1"/>
    <col min="15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245</v>
      </c>
      <c r="G9" s="75" t="s">
        <v>246</v>
      </c>
    </row>
    <row r="10" ht="14.25" customHeight="1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2.75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38" t="s">
        <v>251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>
      <c r="A14" s="76" t="s">
        <v>111</v>
      </c>
      <c r="B14" s="77" t="s">
        <v>247</v>
      </c>
      <c r="C14" s="78">
        <v>104</v>
      </c>
      <c r="D14" s="78" t="s">
        <v>145</v>
      </c>
      <c r="E14" s="27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51">
      <c r="A15" s="76" t="s">
        <v>112</v>
      </c>
      <c r="B15" s="77" t="s">
        <v>597</v>
      </c>
      <c r="C15" s="78">
        <v>56</v>
      </c>
      <c r="D15" s="78" t="s">
        <v>145</v>
      </c>
      <c r="E15" s="27"/>
      <c r="F15" s="79">
        <v>9.5</v>
      </c>
      <c r="G15" s="80">
        <f aca="true" t="shared" si="0" ref="G15:G23">E15*1.095</f>
        <v>0</v>
      </c>
      <c r="H15" s="80">
        <f aca="true" t="shared" si="1" ref="H15:H23">G15*C15</f>
        <v>0</v>
      </c>
      <c r="I15" s="24"/>
      <c r="J15" s="24"/>
      <c r="K15" s="24"/>
      <c r="L15" s="47">
        <v>9.5</v>
      </c>
      <c r="M15" s="80">
        <f aca="true" t="shared" si="2" ref="M15:M23">K15*1.095</f>
        <v>0</v>
      </c>
    </row>
    <row r="16" spans="1:13" ht="38.25">
      <c r="A16" s="76" t="s">
        <v>113</v>
      </c>
      <c r="B16" s="77" t="s">
        <v>575</v>
      </c>
      <c r="C16" s="78">
        <v>50</v>
      </c>
      <c r="D16" s="78" t="s">
        <v>145</v>
      </c>
      <c r="E16" s="27"/>
      <c r="F16" s="79">
        <v>9.5</v>
      </c>
      <c r="G16" s="80">
        <f t="shared" si="0"/>
        <v>0</v>
      </c>
      <c r="H16" s="80">
        <f t="shared" si="1"/>
        <v>0</v>
      </c>
      <c r="I16" s="24"/>
      <c r="J16" s="24"/>
      <c r="K16" s="24"/>
      <c r="L16" s="47">
        <v>9.5</v>
      </c>
      <c r="M16" s="80">
        <f t="shared" si="2"/>
        <v>0</v>
      </c>
    </row>
    <row r="17" spans="1:13" ht="38.25">
      <c r="A17" s="76" t="s">
        <v>114</v>
      </c>
      <c r="B17" s="77" t="s">
        <v>248</v>
      </c>
      <c r="C17" s="78">
        <v>2</v>
      </c>
      <c r="D17" s="78" t="s">
        <v>145</v>
      </c>
      <c r="E17" s="27"/>
      <c r="F17" s="79">
        <v>9.5</v>
      </c>
      <c r="G17" s="80">
        <f t="shared" si="0"/>
        <v>0</v>
      </c>
      <c r="H17" s="80">
        <f t="shared" si="1"/>
        <v>0</v>
      </c>
      <c r="I17" s="24"/>
      <c r="J17" s="24"/>
      <c r="K17" s="24"/>
      <c r="L17" s="47">
        <v>9.5</v>
      </c>
      <c r="M17" s="80">
        <f t="shared" si="2"/>
        <v>0</v>
      </c>
    </row>
    <row r="18" spans="1:13" ht="63.75">
      <c r="A18" s="76" t="s">
        <v>115</v>
      </c>
      <c r="B18" s="77" t="s">
        <v>596</v>
      </c>
      <c r="C18" s="78">
        <v>100</v>
      </c>
      <c r="D18" s="78" t="s">
        <v>145</v>
      </c>
      <c r="E18" s="27"/>
      <c r="F18" s="79">
        <v>9.5</v>
      </c>
      <c r="G18" s="80">
        <f t="shared" si="0"/>
        <v>0</v>
      </c>
      <c r="H18" s="80">
        <f t="shared" si="1"/>
        <v>0</v>
      </c>
      <c r="I18" s="24"/>
      <c r="J18" s="24"/>
      <c r="K18" s="24"/>
      <c r="L18" s="47">
        <v>9.5</v>
      </c>
      <c r="M18" s="80">
        <f t="shared" si="2"/>
        <v>0</v>
      </c>
    </row>
    <row r="19" spans="1:13" ht="51">
      <c r="A19" s="76" t="s">
        <v>116</v>
      </c>
      <c r="B19" s="77" t="s">
        <v>57</v>
      </c>
      <c r="C19" s="76">
        <v>137</v>
      </c>
      <c r="D19" s="76" t="s">
        <v>145</v>
      </c>
      <c r="E19" s="27"/>
      <c r="F19" s="81">
        <v>9.5</v>
      </c>
      <c r="G19" s="82">
        <f t="shared" si="0"/>
        <v>0</v>
      </c>
      <c r="H19" s="82">
        <f t="shared" si="1"/>
        <v>0</v>
      </c>
      <c r="I19" s="23"/>
      <c r="J19" s="23"/>
      <c r="K19" s="23"/>
      <c r="L19" s="47">
        <v>9.5</v>
      </c>
      <c r="M19" s="82">
        <f t="shared" si="2"/>
        <v>0</v>
      </c>
    </row>
    <row r="20" spans="1:13" ht="38.25">
      <c r="A20" s="76" t="s">
        <v>117</v>
      </c>
      <c r="B20" s="77" t="s">
        <v>250</v>
      </c>
      <c r="C20" s="78">
        <v>44</v>
      </c>
      <c r="D20" s="78" t="s">
        <v>145</v>
      </c>
      <c r="E20" s="27"/>
      <c r="F20" s="79">
        <v>9.5</v>
      </c>
      <c r="G20" s="80">
        <f t="shared" si="0"/>
        <v>0</v>
      </c>
      <c r="H20" s="80">
        <f t="shared" si="1"/>
        <v>0</v>
      </c>
      <c r="I20" s="24"/>
      <c r="J20" s="24"/>
      <c r="K20" s="24"/>
      <c r="L20" s="47">
        <v>9.5</v>
      </c>
      <c r="M20" s="80">
        <f t="shared" si="2"/>
        <v>0</v>
      </c>
    </row>
    <row r="21" spans="1:13" ht="38.25">
      <c r="A21" s="76" t="s">
        <v>118</v>
      </c>
      <c r="B21" s="77" t="s">
        <v>249</v>
      </c>
      <c r="C21" s="78">
        <v>10</v>
      </c>
      <c r="D21" s="78" t="s">
        <v>145</v>
      </c>
      <c r="E21" s="27"/>
      <c r="F21" s="79">
        <v>9.5</v>
      </c>
      <c r="G21" s="80">
        <f t="shared" si="0"/>
        <v>0</v>
      </c>
      <c r="H21" s="80">
        <f t="shared" si="1"/>
        <v>0</v>
      </c>
      <c r="I21" s="24"/>
      <c r="J21" s="24"/>
      <c r="K21" s="24"/>
      <c r="L21" s="47">
        <v>9.5</v>
      </c>
      <c r="M21" s="80">
        <f t="shared" si="2"/>
        <v>0</v>
      </c>
    </row>
    <row r="22" spans="1:13" ht="51">
      <c r="A22" s="76" t="s">
        <v>119</v>
      </c>
      <c r="B22" s="77" t="s">
        <v>598</v>
      </c>
      <c r="C22" s="78">
        <v>25</v>
      </c>
      <c r="D22" s="78" t="s">
        <v>145</v>
      </c>
      <c r="E22" s="27"/>
      <c r="F22" s="79">
        <v>9.5</v>
      </c>
      <c r="G22" s="80">
        <f t="shared" si="0"/>
        <v>0</v>
      </c>
      <c r="H22" s="80">
        <f t="shared" si="1"/>
        <v>0</v>
      </c>
      <c r="I22" s="24"/>
      <c r="J22" s="24"/>
      <c r="K22" s="24"/>
      <c r="L22" s="47">
        <v>9.5</v>
      </c>
      <c r="M22" s="80">
        <f t="shared" si="2"/>
        <v>0</v>
      </c>
    </row>
    <row r="23" spans="1:13" ht="51">
      <c r="A23" s="76" t="s">
        <v>120</v>
      </c>
      <c r="B23" s="77" t="s">
        <v>599</v>
      </c>
      <c r="C23" s="78">
        <v>25</v>
      </c>
      <c r="D23" s="78" t="s">
        <v>145</v>
      </c>
      <c r="E23" s="27"/>
      <c r="F23" s="79">
        <v>9.5</v>
      </c>
      <c r="G23" s="80">
        <f t="shared" si="0"/>
        <v>0</v>
      </c>
      <c r="H23" s="80">
        <f t="shared" si="1"/>
        <v>0</v>
      </c>
      <c r="I23" s="24"/>
      <c r="J23" s="24"/>
      <c r="K23" s="24"/>
      <c r="L23" s="47">
        <v>9.5</v>
      </c>
      <c r="M23" s="80">
        <f t="shared" si="2"/>
        <v>0</v>
      </c>
    </row>
    <row r="24" spans="1:15" ht="15">
      <c r="A24" s="151" t="s">
        <v>252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83"/>
      <c r="O24" s="83"/>
    </row>
    <row r="25" spans="1:14" ht="38.25">
      <c r="A25" s="78" t="s">
        <v>121</v>
      </c>
      <c r="B25" s="77" t="s">
        <v>605</v>
      </c>
      <c r="C25" s="78">
        <v>277</v>
      </c>
      <c r="D25" s="78" t="s">
        <v>145</v>
      </c>
      <c r="E25" s="27"/>
      <c r="F25" s="79">
        <v>9.5</v>
      </c>
      <c r="G25" s="80">
        <f aca="true" t="shared" si="3" ref="G25:G33">E25*1.095</f>
        <v>0</v>
      </c>
      <c r="H25" s="80">
        <f aca="true" t="shared" si="4" ref="H25:H33">G25*C25</f>
        <v>0</v>
      </c>
      <c r="I25" s="24"/>
      <c r="J25" s="24"/>
      <c r="K25" s="24"/>
      <c r="L25" s="47">
        <v>9.5</v>
      </c>
      <c r="M25" s="80">
        <f aca="true" t="shared" si="5" ref="M25:M33">K25*1.095</f>
        <v>0</v>
      </c>
      <c r="N25" s="84"/>
    </row>
    <row r="26" spans="1:14" ht="38.25">
      <c r="A26" s="78" t="s">
        <v>122</v>
      </c>
      <c r="B26" s="77" t="s">
        <v>604</v>
      </c>
      <c r="C26" s="78">
        <v>100</v>
      </c>
      <c r="D26" s="78" t="s">
        <v>145</v>
      </c>
      <c r="E26" s="27"/>
      <c r="F26" s="79">
        <v>9.5</v>
      </c>
      <c r="G26" s="80">
        <f t="shared" si="3"/>
        <v>0</v>
      </c>
      <c r="H26" s="80">
        <f t="shared" si="4"/>
        <v>0</v>
      </c>
      <c r="I26" s="24"/>
      <c r="J26" s="24"/>
      <c r="K26" s="24"/>
      <c r="L26" s="47">
        <v>9.5</v>
      </c>
      <c r="M26" s="80">
        <f t="shared" si="5"/>
        <v>0</v>
      </c>
      <c r="N26" s="84"/>
    </row>
    <row r="27" spans="1:14" ht="38.25">
      <c r="A27" s="78" t="s">
        <v>200</v>
      </c>
      <c r="B27" s="77" t="s">
        <v>254</v>
      </c>
      <c r="C27" s="78">
        <v>75</v>
      </c>
      <c r="D27" s="78" t="s">
        <v>145</v>
      </c>
      <c r="E27" s="27"/>
      <c r="F27" s="79">
        <v>9.5</v>
      </c>
      <c r="G27" s="80">
        <f t="shared" si="3"/>
        <v>0</v>
      </c>
      <c r="H27" s="80">
        <f t="shared" si="4"/>
        <v>0</v>
      </c>
      <c r="I27" s="24"/>
      <c r="J27" s="24"/>
      <c r="K27" s="24"/>
      <c r="L27" s="47">
        <v>9.5</v>
      </c>
      <c r="M27" s="80">
        <f t="shared" si="5"/>
        <v>0</v>
      </c>
      <c r="N27" s="84"/>
    </row>
    <row r="28" spans="1:14" ht="51">
      <c r="A28" s="78" t="s">
        <v>201</v>
      </c>
      <c r="B28" s="77" t="s">
        <v>602</v>
      </c>
      <c r="C28" s="78">
        <v>75</v>
      </c>
      <c r="D28" s="78" t="s">
        <v>145</v>
      </c>
      <c r="E28" s="27"/>
      <c r="F28" s="79">
        <v>9.5</v>
      </c>
      <c r="G28" s="80">
        <f t="shared" si="3"/>
        <v>0</v>
      </c>
      <c r="H28" s="80">
        <f t="shared" si="4"/>
        <v>0</v>
      </c>
      <c r="I28" s="24"/>
      <c r="J28" s="24"/>
      <c r="K28" s="24"/>
      <c r="L28" s="47">
        <v>9.5</v>
      </c>
      <c r="M28" s="80">
        <f t="shared" si="5"/>
        <v>0</v>
      </c>
      <c r="N28" s="84"/>
    </row>
    <row r="29" spans="1:14" ht="51">
      <c r="A29" s="78" t="s">
        <v>202</v>
      </c>
      <c r="B29" s="77" t="s">
        <v>255</v>
      </c>
      <c r="C29" s="78">
        <v>5</v>
      </c>
      <c r="D29" s="78" t="s">
        <v>145</v>
      </c>
      <c r="E29" s="27"/>
      <c r="F29" s="79">
        <v>9.5</v>
      </c>
      <c r="G29" s="80">
        <f t="shared" si="3"/>
        <v>0</v>
      </c>
      <c r="H29" s="80">
        <f t="shared" si="4"/>
        <v>0</v>
      </c>
      <c r="I29" s="24"/>
      <c r="J29" s="24"/>
      <c r="K29" s="24"/>
      <c r="L29" s="47">
        <v>9.5</v>
      </c>
      <c r="M29" s="80">
        <f t="shared" si="5"/>
        <v>0</v>
      </c>
      <c r="N29" s="84"/>
    </row>
    <row r="30" spans="1:14" ht="38.25">
      <c r="A30" s="78" t="s">
        <v>203</v>
      </c>
      <c r="B30" s="77" t="s">
        <v>601</v>
      </c>
      <c r="C30" s="78">
        <v>20</v>
      </c>
      <c r="D30" s="78" t="s">
        <v>145</v>
      </c>
      <c r="E30" s="27"/>
      <c r="F30" s="79">
        <v>9.5</v>
      </c>
      <c r="G30" s="80">
        <f t="shared" si="3"/>
        <v>0</v>
      </c>
      <c r="H30" s="80">
        <f t="shared" si="4"/>
        <v>0</v>
      </c>
      <c r="I30" s="24"/>
      <c r="J30" s="24"/>
      <c r="K30" s="24"/>
      <c r="L30" s="47">
        <v>9.5</v>
      </c>
      <c r="M30" s="80">
        <f t="shared" si="5"/>
        <v>0</v>
      </c>
      <c r="N30" s="84"/>
    </row>
    <row r="31" spans="1:14" ht="51">
      <c r="A31" s="78" t="s">
        <v>204</v>
      </c>
      <c r="B31" s="77" t="s">
        <v>600</v>
      </c>
      <c r="C31" s="78">
        <v>18</v>
      </c>
      <c r="D31" s="78" t="s">
        <v>145</v>
      </c>
      <c r="E31" s="27"/>
      <c r="F31" s="79">
        <v>9.5</v>
      </c>
      <c r="G31" s="80">
        <f t="shared" si="3"/>
        <v>0</v>
      </c>
      <c r="H31" s="80">
        <f t="shared" si="4"/>
        <v>0</v>
      </c>
      <c r="I31" s="24"/>
      <c r="J31" s="24"/>
      <c r="K31" s="24"/>
      <c r="L31" s="47">
        <v>9.5</v>
      </c>
      <c r="M31" s="80">
        <f t="shared" si="5"/>
        <v>0</v>
      </c>
      <c r="N31" s="84"/>
    </row>
    <row r="32" spans="1:14" ht="25.5">
      <c r="A32" s="78" t="s">
        <v>205</v>
      </c>
      <c r="B32" s="77" t="s">
        <v>603</v>
      </c>
      <c r="C32" s="78">
        <v>28</v>
      </c>
      <c r="D32" s="78" t="s">
        <v>145</v>
      </c>
      <c r="E32" s="27"/>
      <c r="F32" s="79">
        <v>9.5</v>
      </c>
      <c r="G32" s="80">
        <f t="shared" si="3"/>
        <v>0</v>
      </c>
      <c r="H32" s="80">
        <f t="shared" si="4"/>
        <v>0</v>
      </c>
      <c r="I32" s="24"/>
      <c r="J32" s="24"/>
      <c r="K32" s="24"/>
      <c r="L32" s="47">
        <v>9.5</v>
      </c>
      <c r="M32" s="80">
        <f t="shared" si="5"/>
        <v>0</v>
      </c>
      <c r="N32" s="84"/>
    </row>
    <row r="33" spans="1:14" ht="38.25">
      <c r="A33" s="78" t="s">
        <v>206</v>
      </c>
      <c r="B33" s="77" t="s">
        <v>253</v>
      </c>
      <c r="C33" s="78">
        <v>30</v>
      </c>
      <c r="D33" s="78" t="s">
        <v>145</v>
      </c>
      <c r="E33" s="27"/>
      <c r="F33" s="79">
        <v>9.5</v>
      </c>
      <c r="G33" s="80">
        <f t="shared" si="3"/>
        <v>0</v>
      </c>
      <c r="H33" s="80">
        <f t="shared" si="4"/>
        <v>0</v>
      </c>
      <c r="I33" s="24"/>
      <c r="J33" s="24"/>
      <c r="K33" s="24"/>
      <c r="L33" s="47">
        <v>9.5</v>
      </c>
      <c r="M33" s="80">
        <f t="shared" si="5"/>
        <v>0</v>
      </c>
      <c r="N33" s="84"/>
    </row>
    <row r="34" spans="1:13" ht="15">
      <c r="A34" s="152" t="s">
        <v>256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46.5" customHeight="1">
      <c r="A35" s="76" t="s">
        <v>207</v>
      </c>
      <c r="B35" s="77" t="s">
        <v>607</v>
      </c>
      <c r="C35" s="76">
        <v>5</v>
      </c>
      <c r="D35" s="76" t="s">
        <v>145</v>
      </c>
      <c r="E35" s="27"/>
      <c r="F35" s="81">
        <v>9.5</v>
      </c>
      <c r="G35" s="82">
        <f aca="true" t="shared" si="6" ref="G35:G56">E35*1.095</f>
        <v>0</v>
      </c>
      <c r="H35" s="82">
        <f aca="true" t="shared" si="7" ref="H35:H56">G35*C35</f>
        <v>0</v>
      </c>
      <c r="I35" s="23"/>
      <c r="J35" s="23"/>
      <c r="K35" s="23"/>
      <c r="L35" s="47">
        <v>9.5</v>
      </c>
      <c r="M35" s="82">
        <f aca="true" t="shared" si="8" ref="M35:M56">K35*1.095</f>
        <v>0</v>
      </c>
    </row>
    <row r="36" spans="1:13" ht="38.25">
      <c r="A36" s="76" t="s">
        <v>208</v>
      </c>
      <c r="B36" s="77" t="s">
        <v>257</v>
      </c>
      <c r="C36" s="76">
        <v>118</v>
      </c>
      <c r="D36" s="76" t="s">
        <v>145</v>
      </c>
      <c r="E36" s="27"/>
      <c r="F36" s="81">
        <v>9.5</v>
      </c>
      <c r="G36" s="82">
        <f t="shared" si="6"/>
        <v>0</v>
      </c>
      <c r="H36" s="82">
        <f t="shared" si="7"/>
        <v>0</v>
      </c>
      <c r="I36" s="23"/>
      <c r="J36" s="23"/>
      <c r="K36" s="23"/>
      <c r="L36" s="47">
        <v>9.5</v>
      </c>
      <c r="M36" s="82">
        <f t="shared" si="8"/>
        <v>0</v>
      </c>
    </row>
    <row r="37" spans="1:13" ht="25.5">
      <c r="A37" s="76" t="s">
        <v>209</v>
      </c>
      <c r="B37" s="77" t="s">
        <v>258</v>
      </c>
      <c r="C37" s="76">
        <v>90</v>
      </c>
      <c r="D37" s="76" t="s">
        <v>145</v>
      </c>
      <c r="E37" s="27"/>
      <c r="F37" s="81">
        <v>9.5</v>
      </c>
      <c r="G37" s="82">
        <f t="shared" si="6"/>
        <v>0</v>
      </c>
      <c r="H37" s="82">
        <f t="shared" si="7"/>
        <v>0</v>
      </c>
      <c r="I37" s="23"/>
      <c r="J37" s="23"/>
      <c r="K37" s="23"/>
      <c r="L37" s="47">
        <v>9.5</v>
      </c>
      <c r="M37" s="82">
        <f t="shared" si="8"/>
        <v>0</v>
      </c>
    </row>
    <row r="38" spans="1:13" ht="51">
      <c r="A38" s="76" t="s">
        <v>210</v>
      </c>
      <c r="B38" s="77" t="s">
        <v>737</v>
      </c>
      <c r="C38" s="76">
        <v>90</v>
      </c>
      <c r="D38" s="76" t="s">
        <v>145</v>
      </c>
      <c r="E38" s="27"/>
      <c r="F38" s="81">
        <v>9.5</v>
      </c>
      <c r="G38" s="82">
        <f t="shared" si="6"/>
        <v>0</v>
      </c>
      <c r="H38" s="82">
        <f t="shared" si="7"/>
        <v>0</v>
      </c>
      <c r="I38" s="23"/>
      <c r="J38" s="23"/>
      <c r="K38" s="23"/>
      <c r="L38" s="47">
        <v>9.5</v>
      </c>
      <c r="M38" s="82">
        <f t="shared" si="8"/>
        <v>0</v>
      </c>
    </row>
    <row r="39" spans="1:13" ht="25.5">
      <c r="A39" s="76" t="s">
        <v>211</v>
      </c>
      <c r="B39" s="85" t="s">
        <v>735</v>
      </c>
      <c r="C39" s="76">
        <v>82</v>
      </c>
      <c r="D39" s="76" t="s">
        <v>145</v>
      </c>
      <c r="E39" s="27"/>
      <c r="F39" s="81">
        <v>9.5</v>
      </c>
      <c r="G39" s="82">
        <f t="shared" si="6"/>
        <v>0</v>
      </c>
      <c r="H39" s="82">
        <f t="shared" si="7"/>
        <v>0</v>
      </c>
      <c r="I39" s="23"/>
      <c r="J39" s="23"/>
      <c r="K39" s="23"/>
      <c r="L39" s="47">
        <v>9.5</v>
      </c>
      <c r="M39" s="82">
        <f t="shared" si="8"/>
        <v>0</v>
      </c>
    </row>
    <row r="40" spans="1:13" ht="25.5">
      <c r="A40" s="76" t="s">
        <v>212</v>
      </c>
      <c r="B40" s="85" t="s">
        <v>736</v>
      </c>
      <c r="C40" s="76">
        <v>12</v>
      </c>
      <c r="D40" s="76" t="s">
        <v>145</v>
      </c>
      <c r="E40" s="27"/>
      <c r="F40" s="81">
        <v>9.5</v>
      </c>
      <c r="G40" s="82">
        <f t="shared" si="6"/>
        <v>0</v>
      </c>
      <c r="H40" s="82">
        <f t="shared" si="7"/>
        <v>0</v>
      </c>
      <c r="I40" s="23"/>
      <c r="J40" s="23"/>
      <c r="K40" s="23"/>
      <c r="L40" s="47">
        <v>9.5</v>
      </c>
      <c r="M40" s="82">
        <f t="shared" si="8"/>
        <v>0</v>
      </c>
    </row>
    <row r="41" spans="1:13" ht="38.25">
      <c r="A41" s="76" t="s">
        <v>213</v>
      </c>
      <c r="B41" s="85" t="s">
        <v>259</v>
      </c>
      <c r="C41" s="76">
        <v>17</v>
      </c>
      <c r="D41" s="76" t="s">
        <v>145</v>
      </c>
      <c r="E41" s="27"/>
      <c r="F41" s="81">
        <v>9.5</v>
      </c>
      <c r="G41" s="82">
        <f t="shared" si="6"/>
        <v>0</v>
      </c>
      <c r="H41" s="82">
        <f t="shared" si="7"/>
        <v>0</v>
      </c>
      <c r="I41" s="23"/>
      <c r="J41" s="23"/>
      <c r="K41" s="23"/>
      <c r="L41" s="47">
        <v>9.5</v>
      </c>
      <c r="M41" s="82">
        <f t="shared" si="8"/>
        <v>0</v>
      </c>
    </row>
    <row r="42" spans="1:13" ht="51">
      <c r="A42" s="76" t="s">
        <v>214</v>
      </c>
      <c r="B42" s="77" t="s">
        <v>608</v>
      </c>
      <c r="C42" s="76">
        <v>180</v>
      </c>
      <c r="D42" s="76" t="s">
        <v>145</v>
      </c>
      <c r="E42" s="27"/>
      <c r="F42" s="81">
        <v>9.5</v>
      </c>
      <c r="G42" s="82">
        <f t="shared" si="6"/>
        <v>0</v>
      </c>
      <c r="H42" s="82">
        <f t="shared" si="7"/>
        <v>0</v>
      </c>
      <c r="I42" s="23"/>
      <c r="J42" s="23"/>
      <c r="K42" s="23"/>
      <c r="L42" s="47">
        <v>9.5</v>
      </c>
      <c r="M42" s="82">
        <f t="shared" si="8"/>
        <v>0</v>
      </c>
    </row>
    <row r="43" spans="1:13" ht="34.5" customHeight="1">
      <c r="A43" s="76" t="s">
        <v>215</v>
      </c>
      <c r="B43" s="77" t="s">
        <v>732</v>
      </c>
      <c r="C43" s="76">
        <v>27</v>
      </c>
      <c r="D43" s="76" t="s">
        <v>145</v>
      </c>
      <c r="E43" s="27"/>
      <c r="F43" s="81">
        <v>9.5</v>
      </c>
      <c r="G43" s="82">
        <f t="shared" si="6"/>
        <v>0</v>
      </c>
      <c r="H43" s="82">
        <f t="shared" si="7"/>
        <v>0</v>
      </c>
      <c r="I43" s="23"/>
      <c r="J43" s="23"/>
      <c r="K43" s="23"/>
      <c r="L43" s="47">
        <v>9.5</v>
      </c>
      <c r="M43" s="82">
        <f t="shared" si="8"/>
        <v>0</v>
      </c>
    </row>
    <row r="44" spans="1:13" ht="25.5">
      <c r="A44" s="76" t="s">
        <v>216</v>
      </c>
      <c r="B44" s="77" t="s">
        <v>731</v>
      </c>
      <c r="C44" s="76">
        <v>55</v>
      </c>
      <c r="D44" s="76" t="s">
        <v>145</v>
      </c>
      <c r="E44" s="27"/>
      <c r="F44" s="81">
        <v>9.5</v>
      </c>
      <c r="G44" s="82">
        <f t="shared" si="6"/>
        <v>0</v>
      </c>
      <c r="H44" s="82">
        <f t="shared" si="7"/>
        <v>0</v>
      </c>
      <c r="I44" s="23"/>
      <c r="J44" s="23"/>
      <c r="K44" s="23"/>
      <c r="L44" s="47">
        <v>9.5</v>
      </c>
      <c r="M44" s="82">
        <f t="shared" si="8"/>
        <v>0</v>
      </c>
    </row>
    <row r="45" spans="1:13" ht="25.5">
      <c r="A45" s="76" t="s">
        <v>217</v>
      </c>
      <c r="B45" s="77" t="s">
        <v>731</v>
      </c>
      <c r="C45" s="76">
        <v>26</v>
      </c>
      <c r="D45" s="76" t="s">
        <v>145</v>
      </c>
      <c r="E45" s="27"/>
      <c r="F45" s="81">
        <v>9.5</v>
      </c>
      <c r="G45" s="82">
        <f t="shared" si="6"/>
        <v>0</v>
      </c>
      <c r="H45" s="82">
        <f t="shared" si="7"/>
        <v>0</v>
      </c>
      <c r="I45" s="23"/>
      <c r="J45" s="23"/>
      <c r="K45" s="23"/>
      <c r="L45" s="47">
        <v>9.5</v>
      </c>
      <c r="M45" s="82">
        <f t="shared" si="8"/>
        <v>0</v>
      </c>
    </row>
    <row r="46" spans="1:13" ht="38.25">
      <c r="A46" s="76" t="s">
        <v>218</v>
      </c>
      <c r="B46" s="77" t="s">
        <v>610</v>
      </c>
      <c r="C46" s="78">
        <v>6</v>
      </c>
      <c r="D46" s="78" t="s">
        <v>145</v>
      </c>
      <c r="E46" s="27"/>
      <c r="F46" s="81">
        <v>9.5</v>
      </c>
      <c r="G46" s="82">
        <f t="shared" si="6"/>
        <v>0</v>
      </c>
      <c r="H46" s="82">
        <f t="shared" si="7"/>
        <v>0</v>
      </c>
      <c r="I46" s="23"/>
      <c r="J46" s="23"/>
      <c r="K46" s="23"/>
      <c r="L46" s="47">
        <v>9.5</v>
      </c>
      <c r="M46" s="82">
        <f t="shared" si="8"/>
        <v>0</v>
      </c>
    </row>
    <row r="47" spans="1:13" ht="25.5">
      <c r="A47" s="76" t="s">
        <v>219</v>
      </c>
      <c r="B47" s="77" t="s">
        <v>609</v>
      </c>
      <c r="C47" s="78">
        <v>7</v>
      </c>
      <c r="D47" s="78" t="s">
        <v>145</v>
      </c>
      <c r="E47" s="27"/>
      <c r="F47" s="81">
        <v>9.5</v>
      </c>
      <c r="G47" s="82">
        <f t="shared" si="6"/>
        <v>0</v>
      </c>
      <c r="H47" s="82">
        <f t="shared" si="7"/>
        <v>0</v>
      </c>
      <c r="I47" s="23"/>
      <c r="J47" s="23"/>
      <c r="K47" s="23"/>
      <c r="L47" s="47">
        <v>9.5</v>
      </c>
      <c r="M47" s="82">
        <f t="shared" si="8"/>
        <v>0</v>
      </c>
    </row>
    <row r="48" spans="1:13" ht="25.5">
      <c r="A48" s="76" t="s">
        <v>220</v>
      </c>
      <c r="B48" s="77" t="s">
        <v>260</v>
      </c>
      <c r="C48" s="76">
        <v>8</v>
      </c>
      <c r="D48" s="76" t="s">
        <v>145</v>
      </c>
      <c r="E48" s="27"/>
      <c r="F48" s="81">
        <v>9.5</v>
      </c>
      <c r="G48" s="82">
        <f t="shared" si="6"/>
        <v>0</v>
      </c>
      <c r="H48" s="82">
        <f t="shared" si="7"/>
        <v>0</v>
      </c>
      <c r="I48" s="23"/>
      <c r="J48" s="23"/>
      <c r="K48" s="23"/>
      <c r="L48" s="47">
        <v>9.5</v>
      </c>
      <c r="M48" s="82">
        <f t="shared" si="8"/>
        <v>0</v>
      </c>
    </row>
    <row r="49" spans="1:13" ht="25.5">
      <c r="A49" s="76" t="s">
        <v>221</v>
      </c>
      <c r="B49" s="77" t="s">
        <v>606</v>
      </c>
      <c r="C49" s="76">
        <v>14</v>
      </c>
      <c r="D49" s="76" t="s">
        <v>145</v>
      </c>
      <c r="E49" s="27"/>
      <c r="F49" s="81">
        <v>9.5</v>
      </c>
      <c r="G49" s="82">
        <f t="shared" si="6"/>
        <v>0</v>
      </c>
      <c r="H49" s="82">
        <f t="shared" si="7"/>
        <v>0</v>
      </c>
      <c r="I49" s="23"/>
      <c r="J49" s="23"/>
      <c r="K49" s="23"/>
      <c r="L49" s="47">
        <v>9.5</v>
      </c>
      <c r="M49" s="82">
        <f t="shared" si="8"/>
        <v>0</v>
      </c>
    </row>
    <row r="50" spans="1:13" ht="25.5">
      <c r="A50" s="76" t="s">
        <v>222</v>
      </c>
      <c r="B50" s="77" t="s">
        <v>734</v>
      </c>
      <c r="C50" s="78">
        <v>38</v>
      </c>
      <c r="D50" s="78" t="s">
        <v>145</v>
      </c>
      <c r="E50" s="27"/>
      <c r="F50" s="81">
        <v>9.5</v>
      </c>
      <c r="G50" s="82">
        <f t="shared" si="6"/>
        <v>0</v>
      </c>
      <c r="H50" s="82">
        <f t="shared" si="7"/>
        <v>0</v>
      </c>
      <c r="I50" s="23"/>
      <c r="J50" s="23"/>
      <c r="K50" s="23"/>
      <c r="L50" s="47">
        <v>9.5</v>
      </c>
      <c r="M50" s="82">
        <f t="shared" si="8"/>
        <v>0</v>
      </c>
    </row>
    <row r="51" spans="1:13" s="86" customFormat="1" ht="25.5">
      <c r="A51" s="76" t="s">
        <v>223</v>
      </c>
      <c r="B51" s="77" t="s">
        <v>733</v>
      </c>
      <c r="C51" s="78">
        <v>9</v>
      </c>
      <c r="D51" s="78" t="s">
        <v>145</v>
      </c>
      <c r="E51" s="27"/>
      <c r="F51" s="79">
        <v>9.5</v>
      </c>
      <c r="G51" s="80">
        <f t="shared" si="6"/>
        <v>0</v>
      </c>
      <c r="H51" s="80">
        <f t="shared" si="7"/>
        <v>0</v>
      </c>
      <c r="I51" s="24"/>
      <c r="J51" s="24"/>
      <c r="K51" s="24"/>
      <c r="L51" s="47">
        <v>9.5</v>
      </c>
      <c r="M51" s="80">
        <f t="shared" si="8"/>
        <v>0</v>
      </c>
    </row>
    <row r="52" spans="1:13" s="86" customFormat="1" ht="25.5">
      <c r="A52" s="76" t="s">
        <v>224</v>
      </c>
      <c r="B52" s="85" t="s">
        <v>261</v>
      </c>
      <c r="C52" s="76">
        <v>20</v>
      </c>
      <c r="D52" s="76" t="s">
        <v>145</v>
      </c>
      <c r="E52" s="27"/>
      <c r="F52" s="79">
        <v>9.5</v>
      </c>
      <c r="G52" s="80">
        <f t="shared" si="6"/>
        <v>0</v>
      </c>
      <c r="H52" s="80">
        <f t="shared" si="7"/>
        <v>0</v>
      </c>
      <c r="I52" s="24"/>
      <c r="J52" s="24"/>
      <c r="K52" s="24"/>
      <c r="L52" s="47">
        <v>9.5</v>
      </c>
      <c r="M52" s="80">
        <f t="shared" si="8"/>
        <v>0</v>
      </c>
    </row>
    <row r="53" spans="1:13" s="86" customFormat="1" ht="15">
      <c r="A53" s="76" t="s">
        <v>225</v>
      </c>
      <c r="B53" s="77" t="s">
        <v>730</v>
      </c>
      <c r="C53" s="76">
        <v>52</v>
      </c>
      <c r="D53" s="76" t="s">
        <v>145</v>
      </c>
      <c r="E53" s="27"/>
      <c r="F53" s="79">
        <v>9.5</v>
      </c>
      <c r="G53" s="80">
        <f t="shared" si="6"/>
        <v>0</v>
      </c>
      <c r="H53" s="80">
        <f t="shared" si="7"/>
        <v>0</v>
      </c>
      <c r="I53" s="24"/>
      <c r="J53" s="24"/>
      <c r="K53" s="24"/>
      <c r="L53" s="47">
        <v>9.5</v>
      </c>
      <c r="M53" s="80">
        <f t="shared" si="8"/>
        <v>0</v>
      </c>
    </row>
    <row r="54" spans="1:13" s="86" customFormat="1" ht="15">
      <c r="A54" s="76" t="s">
        <v>226</v>
      </c>
      <c r="B54" s="77" t="s">
        <v>729</v>
      </c>
      <c r="C54" s="76">
        <v>52</v>
      </c>
      <c r="D54" s="76" t="s">
        <v>145</v>
      </c>
      <c r="E54" s="27"/>
      <c r="F54" s="79">
        <v>9.5</v>
      </c>
      <c r="G54" s="80">
        <f t="shared" si="6"/>
        <v>0</v>
      </c>
      <c r="H54" s="80">
        <f t="shared" si="7"/>
        <v>0</v>
      </c>
      <c r="I54" s="24"/>
      <c r="J54" s="24"/>
      <c r="K54" s="24"/>
      <c r="L54" s="47">
        <v>9.5</v>
      </c>
      <c r="M54" s="80">
        <f t="shared" si="8"/>
        <v>0</v>
      </c>
    </row>
    <row r="55" spans="1:13" s="86" customFormat="1" ht="25.5">
      <c r="A55" s="76" t="s">
        <v>227</v>
      </c>
      <c r="B55" s="77" t="s">
        <v>612</v>
      </c>
      <c r="C55" s="78">
        <v>4</v>
      </c>
      <c r="D55" s="78" t="s">
        <v>145</v>
      </c>
      <c r="E55" s="27"/>
      <c r="F55" s="79">
        <v>9.5</v>
      </c>
      <c r="G55" s="80">
        <f>E55*1.095</f>
        <v>0</v>
      </c>
      <c r="H55" s="80">
        <f>G55*C55</f>
        <v>0</v>
      </c>
      <c r="I55" s="24"/>
      <c r="J55" s="24"/>
      <c r="K55" s="24"/>
      <c r="L55" s="47">
        <v>9.5</v>
      </c>
      <c r="M55" s="80">
        <f t="shared" si="8"/>
        <v>0</v>
      </c>
    </row>
    <row r="56" spans="1:13" s="86" customFormat="1" ht="25.5">
      <c r="A56" s="76" t="s">
        <v>228</v>
      </c>
      <c r="B56" s="77" t="s">
        <v>611</v>
      </c>
      <c r="C56" s="78">
        <v>15</v>
      </c>
      <c r="D56" s="78" t="s">
        <v>145</v>
      </c>
      <c r="E56" s="27"/>
      <c r="F56" s="79">
        <v>9.5</v>
      </c>
      <c r="G56" s="80">
        <f t="shared" si="6"/>
        <v>0</v>
      </c>
      <c r="H56" s="80">
        <f t="shared" si="7"/>
        <v>0</v>
      </c>
      <c r="I56" s="24"/>
      <c r="J56" s="24"/>
      <c r="K56" s="24"/>
      <c r="L56" s="47">
        <v>9.5</v>
      </c>
      <c r="M56" s="80">
        <f t="shared" si="8"/>
        <v>0</v>
      </c>
    </row>
    <row r="57" spans="1:13" s="90" customFormat="1" ht="20.25" customHeight="1">
      <c r="A57" s="87"/>
      <c r="B57" s="88" t="s">
        <v>182</v>
      </c>
      <c r="C57" s="87"/>
      <c r="D57" s="87"/>
      <c r="E57" s="89">
        <f>SUM(E14:E23,E25:E33,E35:E56)</f>
        <v>0</v>
      </c>
      <c r="F57" s="89"/>
      <c r="G57" s="89">
        <f aca="true" t="shared" si="9" ref="G57:M57">SUM(G14:G23,G25:G33,G35:G56)</f>
        <v>0</v>
      </c>
      <c r="H57" s="89">
        <f t="shared" si="9"/>
        <v>0</v>
      </c>
      <c r="I57" s="89"/>
      <c r="J57" s="89"/>
      <c r="K57" s="89">
        <f t="shared" si="9"/>
        <v>0</v>
      </c>
      <c r="L57" s="89"/>
      <c r="M57" s="89">
        <f t="shared" si="9"/>
        <v>0</v>
      </c>
    </row>
    <row r="59" spans="1:7" s="29" customFormat="1" ht="15">
      <c r="A59" s="9" t="s">
        <v>158</v>
      </c>
      <c r="B59" s="9"/>
      <c r="C59" s="9"/>
      <c r="D59" s="9"/>
      <c r="E59" s="9"/>
      <c r="F59" s="9"/>
      <c r="G59" s="9"/>
    </row>
    <row r="60" spans="1:13" s="29" customFormat="1" ht="15">
      <c r="A60" s="8" t="s">
        <v>159</v>
      </c>
      <c r="B60" s="8"/>
      <c r="C60" s="8"/>
      <c r="D60" s="7" t="s">
        <v>166</v>
      </c>
      <c r="E60" s="7"/>
      <c r="F60" s="7"/>
      <c r="G60" s="7"/>
      <c r="H60" s="7"/>
      <c r="I60" s="7"/>
      <c r="J60" s="7"/>
      <c r="K60" s="7"/>
      <c r="L60" s="7"/>
      <c r="M60" s="7"/>
    </row>
    <row r="61" spans="1:13" s="29" customFormat="1" ht="15">
      <c r="A61" s="8" t="s">
        <v>706</v>
      </c>
      <c r="B61" s="8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29" customFormat="1" ht="15">
      <c r="A62" s="8" t="s">
        <v>707</v>
      </c>
      <c r="B62" s="8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29" customFormat="1" ht="15">
      <c r="A63" s="8" t="s">
        <v>162</v>
      </c>
      <c r="B63" s="8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29" customFormat="1" ht="15">
      <c r="A64" s="8" t="s">
        <v>160</v>
      </c>
      <c r="B64" s="8"/>
      <c r="C64" s="8"/>
      <c r="D64" s="7" t="s">
        <v>167</v>
      </c>
      <c r="E64" s="7"/>
      <c r="F64" s="7"/>
      <c r="G64" s="7"/>
      <c r="H64" s="7"/>
      <c r="I64" s="7"/>
      <c r="J64" s="7"/>
      <c r="K64" s="7"/>
      <c r="L64" s="7"/>
      <c r="M64" s="7"/>
    </row>
    <row r="65" spans="1:13" s="29" customFormat="1" ht="30.75" customHeight="1">
      <c r="A65" s="10" t="s">
        <v>161</v>
      </c>
      <c r="B65" s="10"/>
      <c r="C65" s="10"/>
      <c r="D65" s="7" t="s">
        <v>168</v>
      </c>
      <c r="E65" s="7"/>
      <c r="F65" s="7"/>
      <c r="G65" s="7"/>
      <c r="H65" s="7"/>
      <c r="I65" s="7"/>
      <c r="J65" s="7"/>
      <c r="K65" s="7"/>
      <c r="L65" s="7"/>
      <c r="M65" s="7"/>
    </row>
    <row r="66" spans="1:13" s="29" customFormat="1" ht="15">
      <c r="A66" s="8" t="s">
        <v>163</v>
      </c>
      <c r="B66" s="8"/>
      <c r="C66" s="8"/>
      <c r="D66" s="7" t="s">
        <v>169</v>
      </c>
      <c r="E66" s="7"/>
      <c r="F66" s="7"/>
      <c r="G66" s="7"/>
      <c r="H66" s="7"/>
      <c r="I66" s="7"/>
      <c r="J66" s="7"/>
      <c r="K66" s="7"/>
      <c r="L66" s="7"/>
      <c r="M66" s="7"/>
    </row>
    <row r="67" spans="1:13" s="29" customFormat="1" ht="15">
      <c r="A67" s="8" t="s">
        <v>711</v>
      </c>
      <c r="B67" s="8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29" customFormat="1" ht="29.25" customHeight="1">
      <c r="A68" s="8" t="s">
        <v>164</v>
      </c>
      <c r="B68" s="8"/>
      <c r="C68" s="8"/>
      <c r="D68" s="7" t="s">
        <v>712</v>
      </c>
      <c r="E68" s="7"/>
      <c r="F68" s="7"/>
      <c r="G68" s="7"/>
      <c r="H68" s="7"/>
      <c r="I68" s="7"/>
      <c r="J68" s="7"/>
      <c r="K68" s="7"/>
      <c r="L68" s="7"/>
      <c r="M68" s="7"/>
    </row>
    <row r="69" spans="1:10" s="29" customFormat="1" ht="15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2" s="29" customFormat="1" ht="15.75" thickBot="1">
      <c r="A70" s="9" t="s">
        <v>170</v>
      </c>
      <c r="B70" s="9"/>
    </row>
    <row r="71" spans="1:13" s="29" customFormat="1" ht="51">
      <c r="A71" s="32" t="s">
        <v>102</v>
      </c>
      <c r="B71" s="33" t="s">
        <v>188</v>
      </c>
      <c r="C71" s="33" t="s">
        <v>103</v>
      </c>
      <c r="D71" s="33" t="s">
        <v>104</v>
      </c>
      <c r="E71" s="34" t="s">
        <v>105</v>
      </c>
      <c r="F71" s="34" t="s">
        <v>708</v>
      </c>
      <c r="G71" s="35" t="s">
        <v>106</v>
      </c>
      <c r="H71" s="35" t="s">
        <v>107</v>
      </c>
      <c r="I71" s="36" t="s">
        <v>108</v>
      </c>
      <c r="J71" s="36" t="s">
        <v>157</v>
      </c>
      <c r="K71" s="36" t="s">
        <v>109</v>
      </c>
      <c r="L71" s="36" t="s">
        <v>708</v>
      </c>
      <c r="M71" s="35" t="s">
        <v>165</v>
      </c>
    </row>
    <row r="72" spans="1:13" s="29" customFormat="1" ht="15">
      <c r="A72" s="37">
        <v>0</v>
      </c>
      <c r="B72" s="38">
        <v>1</v>
      </c>
      <c r="C72" s="38">
        <v>2</v>
      </c>
      <c r="D72" s="38">
        <v>3</v>
      </c>
      <c r="E72" s="39">
        <v>4</v>
      </c>
      <c r="F72" s="39">
        <v>5</v>
      </c>
      <c r="G72" s="40" t="s">
        <v>709</v>
      </c>
      <c r="H72" s="40" t="s">
        <v>110</v>
      </c>
      <c r="I72" s="41">
        <v>8</v>
      </c>
      <c r="J72" s="41">
        <v>9</v>
      </c>
      <c r="K72" s="41">
        <v>10</v>
      </c>
      <c r="L72" s="41">
        <v>11</v>
      </c>
      <c r="M72" s="40" t="s">
        <v>710</v>
      </c>
    </row>
    <row r="73" spans="1:13" s="29" customFormat="1" ht="15">
      <c r="A73" s="12" t="s">
        <v>174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s="29" customFormat="1" ht="15">
      <c r="A74" s="61" t="s">
        <v>111</v>
      </c>
      <c r="B74" s="62" t="s">
        <v>171</v>
      </c>
      <c r="C74" s="63">
        <v>50</v>
      </c>
      <c r="D74" s="63" t="s">
        <v>146</v>
      </c>
      <c r="E74" s="63">
        <v>1.25</v>
      </c>
      <c r="F74" s="63">
        <v>9.5</v>
      </c>
      <c r="G74" s="64">
        <f>E74*1.095</f>
        <v>1.36875</v>
      </c>
      <c r="H74" s="64">
        <f>(G74*C74)</f>
        <v>68.4375</v>
      </c>
      <c r="I74" s="63" t="s">
        <v>176</v>
      </c>
      <c r="J74" s="63" t="s">
        <v>177</v>
      </c>
      <c r="K74" s="63">
        <v>1.37</v>
      </c>
      <c r="L74" s="63">
        <v>9.5</v>
      </c>
      <c r="M74" s="64">
        <f>K74*1.095</f>
        <v>1.50015</v>
      </c>
    </row>
    <row r="75" spans="1:13" s="29" customFormat="1" ht="15">
      <c r="A75" s="61" t="s">
        <v>112</v>
      </c>
      <c r="B75" s="62" t="s">
        <v>172</v>
      </c>
      <c r="C75" s="63">
        <v>20</v>
      </c>
      <c r="D75" s="63" t="s">
        <v>145</v>
      </c>
      <c r="E75" s="63">
        <v>2.52</v>
      </c>
      <c r="F75" s="63">
        <v>9.5</v>
      </c>
      <c r="G75" s="64">
        <f>E75*1.095</f>
        <v>2.7594</v>
      </c>
      <c r="H75" s="64">
        <f>(G75*C75)</f>
        <v>55.187999999999995</v>
      </c>
      <c r="I75" s="63" t="s">
        <v>178</v>
      </c>
      <c r="J75" s="63" t="s">
        <v>181</v>
      </c>
      <c r="K75" s="63">
        <v>2.52</v>
      </c>
      <c r="L75" s="63">
        <v>9.5</v>
      </c>
      <c r="M75" s="64">
        <f>K75*1.095</f>
        <v>2.7594</v>
      </c>
    </row>
    <row r="76" spans="1:13" s="29" customFormat="1" ht="15">
      <c r="A76" s="61" t="s">
        <v>113</v>
      </c>
      <c r="B76" s="65" t="s">
        <v>173</v>
      </c>
      <c r="C76" s="63">
        <v>45</v>
      </c>
      <c r="D76" s="63" t="s">
        <v>175</v>
      </c>
      <c r="E76" s="63">
        <v>0.45</v>
      </c>
      <c r="F76" s="63">
        <v>9.5</v>
      </c>
      <c r="G76" s="64">
        <f>E76*1.095</f>
        <v>0.49275</v>
      </c>
      <c r="H76" s="64">
        <f>(G76*C76)</f>
        <v>22.173750000000002</v>
      </c>
      <c r="I76" s="63" t="s">
        <v>179</v>
      </c>
      <c r="J76" s="63" t="s">
        <v>180</v>
      </c>
      <c r="K76" s="63">
        <v>0.45</v>
      </c>
      <c r="L76" s="63">
        <v>9.5</v>
      </c>
      <c r="M76" s="64">
        <f>K76*1.095</f>
        <v>0.49275</v>
      </c>
    </row>
    <row r="77" spans="1:13" s="95" customFormat="1" ht="18" customHeight="1">
      <c r="A77" s="91"/>
      <c r="B77" s="92" t="s">
        <v>182</v>
      </c>
      <c r="C77" s="56"/>
      <c r="D77" s="56"/>
      <c r="E77" s="56">
        <f>SUM(E74:E76)</f>
        <v>4.22</v>
      </c>
      <c r="F77" s="56"/>
      <c r="G77" s="93">
        <f>SUM(G74:G76)</f>
        <v>4.6209</v>
      </c>
      <c r="H77" s="93">
        <f>SUM(H74:H76)</f>
        <v>145.79925</v>
      </c>
      <c r="I77" s="56"/>
      <c r="J77" s="56"/>
      <c r="K77" s="56">
        <f>SUM(K74:K76)</f>
        <v>4.34</v>
      </c>
      <c r="L77" s="56"/>
      <c r="M77" s="94">
        <f>SUM(M74:M76)</f>
        <v>4.7523</v>
      </c>
    </row>
    <row r="78" spans="1:13" s="29" customFormat="1" ht="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2" s="29" customFormat="1" ht="15">
      <c r="A79" s="2" t="s">
        <v>183</v>
      </c>
      <c r="B79" s="2"/>
    </row>
    <row r="80" spans="1:13" ht="15">
      <c r="A80" s="140" t="s">
        <v>184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2"/>
    </row>
    <row r="81" spans="1:13" ht="15">
      <c r="A81" s="140" t="s">
        <v>185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2"/>
    </row>
    <row r="82" spans="1:13" ht="15">
      <c r="A82" s="140" t="s">
        <v>186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2"/>
    </row>
    <row r="83" spans="1:13" ht="15">
      <c r="A83" s="140" t="s">
        <v>187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2"/>
    </row>
    <row r="84" spans="1:13" ht="15">
      <c r="A84" s="145" t="s">
        <v>190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7"/>
    </row>
    <row r="85" spans="1:13" ht="15">
      <c r="A85" s="140" t="s">
        <v>191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2"/>
    </row>
    <row r="87" spans="1:7" ht="15">
      <c r="A87" s="144" t="s">
        <v>192</v>
      </c>
      <c r="B87" s="144"/>
      <c r="C87" s="144"/>
      <c r="D87" s="144"/>
      <c r="E87" s="144"/>
      <c r="F87" s="144"/>
      <c r="G87" s="144"/>
    </row>
    <row r="88" spans="1:13" ht="15">
      <c r="A88" s="145" t="s">
        <v>193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7"/>
    </row>
    <row r="89" spans="1:13" ht="15">
      <c r="A89" s="145" t="s">
        <v>566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7"/>
    </row>
    <row r="91" spans="1:3" ht="15">
      <c r="A91" s="144" t="s">
        <v>194</v>
      </c>
      <c r="B91" s="144"/>
      <c r="C91" s="144"/>
    </row>
    <row r="92" spans="1:13" ht="15">
      <c r="A92" s="145" t="s">
        <v>195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7"/>
    </row>
    <row r="93" spans="1:13" s="96" customFormat="1" ht="15">
      <c r="A93" s="148" t="s">
        <v>262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50"/>
    </row>
    <row r="96" spans="1:13" s="97" customFormat="1" ht="15">
      <c r="A96" s="143" t="s">
        <v>196</v>
      </c>
      <c r="B96" s="143"/>
      <c r="C96" s="143"/>
      <c r="D96" s="143"/>
      <c r="G96" s="143" t="s">
        <v>197</v>
      </c>
      <c r="H96" s="143"/>
      <c r="I96" s="143" t="s">
        <v>198</v>
      </c>
      <c r="J96" s="143"/>
      <c r="K96" s="143"/>
      <c r="L96" s="143"/>
      <c r="M96" s="143"/>
    </row>
  </sheetData>
  <sheetProtection password="C9C1" sheet="1" objects="1" scenarios="1"/>
  <mergeCells count="53">
    <mergeCell ref="A79:B79"/>
    <mergeCell ref="A66:C66"/>
    <mergeCell ref="A65:C65"/>
    <mergeCell ref="A67:C67"/>
    <mergeCell ref="D67:M67"/>
    <mergeCell ref="A70:B70"/>
    <mergeCell ref="A73:M73"/>
    <mergeCell ref="D61:M61"/>
    <mergeCell ref="A62:C62"/>
    <mergeCell ref="A63:C63"/>
    <mergeCell ref="D62:M62"/>
    <mergeCell ref="A81:M81"/>
    <mergeCell ref="D68:M68"/>
    <mergeCell ref="A80:M80"/>
    <mergeCell ref="A68:C68"/>
    <mergeCell ref="D63:M63"/>
    <mergeCell ref="D64:M64"/>
    <mergeCell ref="A89:M89"/>
    <mergeCell ref="A92:M92"/>
    <mergeCell ref="I96:M96"/>
    <mergeCell ref="A24:M24"/>
    <mergeCell ref="D66:M66"/>
    <mergeCell ref="A34:M34"/>
    <mergeCell ref="D65:M65"/>
    <mergeCell ref="A60:C60"/>
    <mergeCell ref="A61:C61"/>
    <mergeCell ref="A64:C64"/>
    <mergeCell ref="A82:M82"/>
    <mergeCell ref="A83:M83"/>
    <mergeCell ref="A85:M85"/>
    <mergeCell ref="A96:D96"/>
    <mergeCell ref="G96:H96"/>
    <mergeCell ref="A91:C91"/>
    <mergeCell ref="A84:M84"/>
    <mergeCell ref="A87:G87"/>
    <mergeCell ref="A93:M93"/>
    <mergeCell ref="A88:M88"/>
    <mergeCell ref="H2:K2"/>
    <mergeCell ref="A3:D3"/>
    <mergeCell ref="H3:K3"/>
    <mergeCell ref="A4:D4"/>
    <mergeCell ref="H4:K4"/>
    <mergeCell ref="A13:M13"/>
    <mergeCell ref="A1:D1"/>
    <mergeCell ref="H1:K1"/>
    <mergeCell ref="A59:C59"/>
    <mergeCell ref="D59:G59"/>
    <mergeCell ref="D60:M60"/>
    <mergeCell ref="A5:D5"/>
    <mergeCell ref="H5:K5"/>
    <mergeCell ref="A6:D6"/>
    <mergeCell ref="H6:K6"/>
    <mergeCell ref="A2:D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4" r:id="rId1"/>
  <headerFooter>
    <oddHeader>&amp;COBR-3/1 B</oddHeader>
  </headerFooter>
  <rowBreaks count="2" manualBreakCount="2">
    <brk id="40" max="12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7"/>
  <sheetViews>
    <sheetView view="pageBreakPreview" zoomScale="85" zoomScaleNormal="85" zoomScaleSheetLayoutView="85" zoomScalePageLayoutView="85" workbookViewId="0" topLeftCell="A59">
      <selection activeCell="I77" sqref="I77:M77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263</v>
      </c>
      <c r="G9" s="75" t="s">
        <v>264</v>
      </c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25.5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38" t="s">
        <v>265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5.5">
      <c r="A14" s="98" t="s">
        <v>111</v>
      </c>
      <c r="B14" s="77" t="s">
        <v>618</v>
      </c>
      <c r="C14" s="76">
        <v>10</v>
      </c>
      <c r="D14" s="76" t="s">
        <v>145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25.5">
      <c r="A15" s="98" t="s">
        <v>112</v>
      </c>
      <c r="B15" s="77" t="s">
        <v>548</v>
      </c>
      <c r="C15" s="76">
        <v>70</v>
      </c>
      <c r="D15" s="76" t="s">
        <v>145</v>
      </c>
      <c r="E15" s="25"/>
      <c r="F15" s="47">
        <v>9.5</v>
      </c>
      <c r="G15" s="48">
        <f aca="true" t="shared" si="0" ref="G15:G23">E15*1.095</f>
        <v>0</v>
      </c>
      <c r="H15" s="48">
        <f aca="true" t="shared" si="1" ref="H15:H23">G15*C15</f>
        <v>0</v>
      </c>
      <c r="I15" s="25"/>
      <c r="J15" s="25"/>
      <c r="K15" s="25"/>
      <c r="L15" s="47">
        <v>9.5</v>
      </c>
      <c r="M15" s="48">
        <f aca="true" t="shared" si="2" ref="M15:M23">K15*1.095</f>
        <v>0</v>
      </c>
    </row>
    <row r="16" spans="1:13" ht="25.5">
      <c r="A16" s="98" t="s">
        <v>113</v>
      </c>
      <c r="B16" s="77" t="s">
        <v>614</v>
      </c>
      <c r="C16" s="76">
        <v>40</v>
      </c>
      <c r="D16" s="76" t="s">
        <v>145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25.5">
      <c r="A17" s="98" t="s">
        <v>114</v>
      </c>
      <c r="B17" s="77" t="s">
        <v>615</v>
      </c>
      <c r="C17" s="76">
        <v>30</v>
      </c>
      <c r="D17" s="76" t="s">
        <v>145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25.5">
      <c r="A18" s="98" t="s">
        <v>115</v>
      </c>
      <c r="B18" s="77" t="s">
        <v>616</v>
      </c>
      <c r="C18" s="76">
        <v>60</v>
      </c>
      <c r="D18" s="76" t="s">
        <v>145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38.25">
      <c r="A19" s="98" t="s">
        <v>116</v>
      </c>
      <c r="B19" s="77" t="s">
        <v>549</v>
      </c>
      <c r="C19" s="76">
        <v>30</v>
      </c>
      <c r="D19" s="76" t="s">
        <v>145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25.5">
      <c r="A20" s="98" t="s">
        <v>117</v>
      </c>
      <c r="B20" s="77" t="s">
        <v>617</v>
      </c>
      <c r="C20" s="76">
        <v>20</v>
      </c>
      <c r="D20" s="76" t="s">
        <v>145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38.25">
      <c r="A21" s="98" t="s">
        <v>118</v>
      </c>
      <c r="B21" s="77" t="s">
        <v>613</v>
      </c>
      <c r="C21" s="76">
        <v>65</v>
      </c>
      <c r="D21" s="76" t="s">
        <v>145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38.25">
      <c r="A22" s="98" t="s">
        <v>119</v>
      </c>
      <c r="B22" s="77" t="s">
        <v>550</v>
      </c>
      <c r="C22" s="76">
        <v>40</v>
      </c>
      <c r="D22" s="76" t="s">
        <v>145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25.5">
      <c r="A23" s="98" t="s">
        <v>120</v>
      </c>
      <c r="B23" s="77" t="s">
        <v>619</v>
      </c>
      <c r="C23" s="76">
        <v>200</v>
      </c>
      <c r="D23" s="76" t="s">
        <v>145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15">
      <c r="A24" s="153" t="s">
        <v>266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4" ht="76.5">
      <c r="A25" s="98" t="s">
        <v>121</v>
      </c>
      <c r="B25" s="85" t="s">
        <v>677</v>
      </c>
      <c r="C25" s="76">
        <v>800</v>
      </c>
      <c r="D25" s="76" t="s">
        <v>146</v>
      </c>
      <c r="E25" s="25"/>
      <c r="F25" s="47">
        <v>9.5</v>
      </c>
      <c r="G25" s="48">
        <f>E25*1.095</f>
        <v>0</v>
      </c>
      <c r="H25" s="48">
        <f>G25*C25</f>
        <v>0</v>
      </c>
      <c r="I25" s="25"/>
      <c r="J25" s="25"/>
      <c r="K25" s="25"/>
      <c r="L25" s="47">
        <v>9.5</v>
      </c>
      <c r="M25" s="48">
        <f>K25*1.095</f>
        <v>0</v>
      </c>
      <c r="N25" s="96"/>
    </row>
    <row r="26" spans="1:13" ht="51">
      <c r="A26" s="98" t="s">
        <v>122</v>
      </c>
      <c r="B26" s="77" t="s">
        <v>620</v>
      </c>
      <c r="C26" s="76">
        <v>3</v>
      </c>
      <c r="D26" s="76" t="s">
        <v>145</v>
      </c>
      <c r="E26" s="25"/>
      <c r="F26" s="47">
        <v>9.5</v>
      </c>
      <c r="G26" s="48">
        <f aca="true" t="shared" si="3" ref="G26:G38">E26*1.095</f>
        <v>0</v>
      </c>
      <c r="H26" s="48">
        <f aca="true" t="shared" si="4" ref="H26:H38">G26*C26</f>
        <v>0</v>
      </c>
      <c r="I26" s="25"/>
      <c r="J26" s="25"/>
      <c r="K26" s="25"/>
      <c r="L26" s="47">
        <v>9.5</v>
      </c>
      <c r="M26" s="48">
        <f aca="true" t="shared" si="5" ref="M26:M38">K26*1.095</f>
        <v>0</v>
      </c>
    </row>
    <row r="27" spans="1:13" ht="38.25">
      <c r="A27" s="98" t="s">
        <v>200</v>
      </c>
      <c r="B27" s="85" t="s">
        <v>560</v>
      </c>
      <c r="C27" s="76">
        <v>400</v>
      </c>
      <c r="D27" s="76" t="s">
        <v>146</v>
      </c>
      <c r="E27" s="25"/>
      <c r="F27" s="47">
        <v>9.5</v>
      </c>
      <c r="G27" s="48">
        <f t="shared" si="3"/>
        <v>0</v>
      </c>
      <c r="H27" s="48">
        <f t="shared" si="4"/>
        <v>0</v>
      </c>
      <c r="I27" s="25"/>
      <c r="J27" s="25"/>
      <c r="K27" s="25"/>
      <c r="L27" s="47">
        <v>9.5</v>
      </c>
      <c r="M27" s="48">
        <f t="shared" si="5"/>
        <v>0</v>
      </c>
    </row>
    <row r="28" spans="1:13" ht="63.75">
      <c r="A28" s="98" t="s">
        <v>201</v>
      </c>
      <c r="B28" s="77" t="s">
        <v>739</v>
      </c>
      <c r="C28" s="76">
        <v>3</v>
      </c>
      <c r="D28" s="76" t="s">
        <v>145</v>
      </c>
      <c r="E28" s="25"/>
      <c r="F28" s="47">
        <v>9.5</v>
      </c>
      <c r="G28" s="48">
        <f t="shared" si="3"/>
        <v>0</v>
      </c>
      <c r="H28" s="48">
        <f t="shared" si="4"/>
        <v>0</v>
      </c>
      <c r="I28" s="25"/>
      <c r="J28" s="25"/>
      <c r="K28" s="25"/>
      <c r="L28" s="47">
        <v>9.5</v>
      </c>
      <c r="M28" s="48">
        <f t="shared" si="5"/>
        <v>0</v>
      </c>
    </row>
    <row r="29" spans="1:13" ht="51">
      <c r="A29" s="98" t="s">
        <v>202</v>
      </c>
      <c r="B29" s="77" t="s">
        <v>738</v>
      </c>
      <c r="C29" s="76">
        <v>3</v>
      </c>
      <c r="D29" s="76" t="s">
        <v>145</v>
      </c>
      <c r="E29" s="25"/>
      <c r="F29" s="47">
        <v>9.5</v>
      </c>
      <c r="G29" s="48">
        <f t="shared" si="3"/>
        <v>0</v>
      </c>
      <c r="H29" s="48">
        <f t="shared" si="4"/>
        <v>0</v>
      </c>
      <c r="I29" s="25"/>
      <c r="J29" s="25"/>
      <c r="K29" s="25"/>
      <c r="L29" s="47">
        <v>9.5</v>
      </c>
      <c r="M29" s="48">
        <f t="shared" si="5"/>
        <v>0</v>
      </c>
    </row>
    <row r="30" spans="1:13" ht="38.25">
      <c r="A30" s="98" t="s">
        <v>203</v>
      </c>
      <c r="B30" s="77" t="s">
        <v>558</v>
      </c>
      <c r="C30" s="76">
        <v>3</v>
      </c>
      <c r="D30" s="76" t="s">
        <v>145</v>
      </c>
      <c r="E30" s="25"/>
      <c r="F30" s="47">
        <v>9.5</v>
      </c>
      <c r="G30" s="48">
        <f t="shared" si="3"/>
        <v>0</v>
      </c>
      <c r="H30" s="48">
        <f t="shared" si="4"/>
        <v>0</v>
      </c>
      <c r="I30" s="25"/>
      <c r="J30" s="25"/>
      <c r="K30" s="25"/>
      <c r="L30" s="47">
        <v>9.5</v>
      </c>
      <c r="M30" s="48">
        <f t="shared" si="5"/>
        <v>0</v>
      </c>
    </row>
    <row r="31" spans="1:13" ht="25.5">
      <c r="A31" s="98" t="s">
        <v>204</v>
      </c>
      <c r="B31" s="77" t="s">
        <v>559</v>
      </c>
      <c r="C31" s="76">
        <v>5</v>
      </c>
      <c r="D31" s="76" t="s">
        <v>145</v>
      </c>
      <c r="E31" s="25"/>
      <c r="F31" s="47">
        <v>9.5</v>
      </c>
      <c r="G31" s="48">
        <f t="shared" si="3"/>
        <v>0</v>
      </c>
      <c r="H31" s="48">
        <f t="shared" si="4"/>
        <v>0</v>
      </c>
      <c r="I31" s="25"/>
      <c r="J31" s="25"/>
      <c r="K31" s="25"/>
      <c r="L31" s="47">
        <v>9.5</v>
      </c>
      <c r="M31" s="48">
        <f t="shared" si="5"/>
        <v>0</v>
      </c>
    </row>
    <row r="32" spans="1:13" ht="25.5">
      <c r="A32" s="98" t="s">
        <v>205</v>
      </c>
      <c r="B32" s="77" t="s">
        <v>551</v>
      </c>
      <c r="C32" s="76">
        <v>16</v>
      </c>
      <c r="D32" s="76" t="s">
        <v>145</v>
      </c>
      <c r="E32" s="25"/>
      <c r="F32" s="47">
        <v>9.5</v>
      </c>
      <c r="G32" s="48">
        <f t="shared" si="3"/>
        <v>0</v>
      </c>
      <c r="H32" s="48">
        <f t="shared" si="4"/>
        <v>0</v>
      </c>
      <c r="I32" s="25"/>
      <c r="J32" s="25"/>
      <c r="K32" s="25"/>
      <c r="L32" s="47">
        <v>9.5</v>
      </c>
      <c r="M32" s="48">
        <f t="shared" si="5"/>
        <v>0</v>
      </c>
    </row>
    <row r="33" spans="1:13" ht="38.25">
      <c r="A33" s="98" t="s">
        <v>206</v>
      </c>
      <c r="B33" s="77" t="s">
        <v>554</v>
      </c>
      <c r="C33" s="76">
        <v>8</v>
      </c>
      <c r="D33" s="76" t="s">
        <v>145</v>
      </c>
      <c r="E33" s="25"/>
      <c r="F33" s="47">
        <v>9.5</v>
      </c>
      <c r="G33" s="48">
        <f t="shared" si="3"/>
        <v>0</v>
      </c>
      <c r="H33" s="48">
        <f t="shared" si="4"/>
        <v>0</v>
      </c>
      <c r="I33" s="25"/>
      <c r="J33" s="25"/>
      <c r="K33" s="25"/>
      <c r="L33" s="47">
        <v>9.5</v>
      </c>
      <c r="M33" s="48">
        <f t="shared" si="5"/>
        <v>0</v>
      </c>
    </row>
    <row r="34" spans="1:13" ht="38.25">
      <c r="A34" s="98" t="s">
        <v>207</v>
      </c>
      <c r="B34" s="85" t="s">
        <v>555</v>
      </c>
      <c r="C34" s="76">
        <v>16</v>
      </c>
      <c r="D34" s="76" t="s">
        <v>145</v>
      </c>
      <c r="E34" s="25"/>
      <c r="F34" s="47">
        <v>9.5</v>
      </c>
      <c r="G34" s="48">
        <f t="shared" si="3"/>
        <v>0</v>
      </c>
      <c r="H34" s="48">
        <f t="shared" si="4"/>
        <v>0</v>
      </c>
      <c r="I34" s="25"/>
      <c r="J34" s="25"/>
      <c r="K34" s="25"/>
      <c r="L34" s="47">
        <v>9.5</v>
      </c>
      <c r="M34" s="48">
        <f t="shared" si="5"/>
        <v>0</v>
      </c>
    </row>
    <row r="35" spans="1:13" ht="51">
      <c r="A35" s="98" t="s">
        <v>208</v>
      </c>
      <c r="B35" s="77" t="s">
        <v>553</v>
      </c>
      <c r="C35" s="76">
        <v>20</v>
      </c>
      <c r="D35" s="76" t="s">
        <v>145</v>
      </c>
      <c r="E35" s="25"/>
      <c r="F35" s="47">
        <v>9.5</v>
      </c>
      <c r="G35" s="48">
        <f t="shared" si="3"/>
        <v>0</v>
      </c>
      <c r="H35" s="48">
        <f t="shared" si="4"/>
        <v>0</v>
      </c>
      <c r="I35" s="25"/>
      <c r="J35" s="25"/>
      <c r="K35" s="25"/>
      <c r="L35" s="47">
        <v>9.5</v>
      </c>
      <c r="M35" s="48">
        <f t="shared" si="5"/>
        <v>0</v>
      </c>
    </row>
    <row r="36" spans="1:13" ht="25.5">
      <c r="A36" s="98" t="s">
        <v>209</v>
      </c>
      <c r="B36" s="77" t="s">
        <v>552</v>
      </c>
      <c r="C36" s="76">
        <v>23</v>
      </c>
      <c r="D36" s="76" t="s">
        <v>145</v>
      </c>
      <c r="E36" s="25"/>
      <c r="F36" s="47">
        <v>9.5</v>
      </c>
      <c r="G36" s="48">
        <f t="shared" si="3"/>
        <v>0</v>
      </c>
      <c r="H36" s="48">
        <f t="shared" si="4"/>
        <v>0</v>
      </c>
      <c r="I36" s="25"/>
      <c r="J36" s="25"/>
      <c r="K36" s="25"/>
      <c r="L36" s="47">
        <v>9.5</v>
      </c>
      <c r="M36" s="48">
        <f t="shared" si="5"/>
        <v>0</v>
      </c>
    </row>
    <row r="37" spans="1:13" ht="38.25">
      <c r="A37" s="98" t="s">
        <v>210</v>
      </c>
      <c r="B37" s="77" t="s">
        <v>556</v>
      </c>
      <c r="C37" s="76">
        <v>8</v>
      </c>
      <c r="D37" s="76" t="s">
        <v>145</v>
      </c>
      <c r="E37" s="25"/>
      <c r="F37" s="47">
        <v>9.5</v>
      </c>
      <c r="G37" s="48">
        <f t="shared" si="3"/>
        <v>0</v>
      </c>
      <c r="H37" s="48">
        <f t="shared" si="4"/>
        <v>0</v>
      </c>
      <c r="I37" s="25"/>
      <c r="J37" s="25"/>
      <c r="K37" s="25"/>
      <c r="L37" s="47">
        <v>9.5</v>
      </c>
      <c r="M37" s="48">
        <f t="shared" si="5"/>
        <v>0</v>
      </c>
    </row>
    <row r="38" spans="1:13" ht="38.25">
      <c r="A38" s="98" t="s">
        <v>211</v>
      </c>
      <c r="B38" s="77" t="s">
        <v>557</v>
      </c>
      <c r="C38" s="76">
        <v>8</v>
      </c>
      <c r="D38" s="76" t="s">
        <v>145</v>
      </c>
      <c r="E38" s="25"/>
      <c r="F38" s="47">
        <v>9.5</v>
      </c>
      <c r="G38" s="48">
        <f t="shared" si="3"/>
        <v>0</v>
      </c>
      <c r="H38" s="48">
        <f t="shared" si="4"/>
        <v>0</v>
      </c>
      <c r="I38" s="25"/>
      <c r="J38" s="25"/>
      <c r="K38" s="25"/>
      <c r="L38" s="47">
        <v>9.5</v>
      </c>
      <c r="M38" s="48">
        <f t="shared" si="5"/>
        <v>0</v>
      </c>
    </row>
    <row r="39" spans="1:13" s="102" customFormat="1" ht="20.25" customHeight="1">
      <c r="A39" s="99"/>
      <c r="B39" s="100" t="s">
        <v>182</v>
      </c>
      <c r="C39" s="99"/>
      <c r="D39" s="99"/>
      <c r="E39" s="101">
        <f>SUM(E14:E23,E25:E38)</f>
        <v>0</v>
      </c>
      <c r="F39" s="101"/>
      <c r="G39" s="101">
        <f aca="true" t="shared" si="6" ref="G39:M39">SUM(G14:G23,G25:G38)</f>
        <v>0</v>
      </c>
      <c r="H39" s="101">
        <f t="shared" si="6"/>
        <v>0</v>
      </c>
      <c r="I39" s="101"/>
      <c r="J39" s="101"/>
      <c r="K39" s="101">
        <f t="shared" si="6"/>
        <v>0</v>
      </c>
      <c r="L39" s="101"/>
      <c r="M39" s="101">
        <f t="shared" si="6"/>
        <v>0</v>
      </c>
    </row>
    <row r="41" spans="1:7" s="29" customFormat="1" ht="15">
      <c r="A41" s="9" t="s">
        <v>158</v>
      </c>
      <c r="B41" s="9"/>
      <c r="C41" s="9"/>
      <c r="D41" s="9"/>
      <c r="E41" s="9"/>
      <c r="F41" s="9"/>
      <c r="G41" s="9"/>
    </row>
    <row r="42" spans="1:13" s="29" customFormat="1" ht="15">
      <c r="A42" s="8" t="s">
        <v>159</v>
      </c>
      <c r="B42" s="8"/>
      <c r="C42" s="8"/>
      <c r="D42" s="7" t="s">
        <v>166</v>
      </c>
      <c r="E42" s="7"/>
      <c r="F42" s="7"/>
      <c r="G42" s="7"/>
      <c r="H42" s="7"/>
      <c r="I42" s="7"/>
      <c r="J42" s="7"/>
      <c r="K42" s="7"/>
      <c r="L42" s="7"/>
      <c r="M42" s="7"/>
    </row>
    <row r="43" spans="1:13" s="29" customFormat="1" ht="15">
      <c r="A43" s="8" t="s">
        <v>706</v>
      </c>
      <c r="B43" s="8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29" customFormat="1" ht="15">
      <c r="A44" s="8" t="s">
        <v>707</v>
      </c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29" customFormat="1" ht="15">
      <c r="A45" s="8" t="s">
        <v>162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29" customFormat="1" ht="15">
      <c r="A46" s="8" t="s">
        <v>160</v>
      </c>
      <c r="B46" s="8"/>
      <c r="C46" s="8"/>
      <c r="D46" s="7" t="s">
        <v>167</v>
      </c>
      <c r="E46" s="7"/>
      <c r="F46" s="7"/>
      <c r="G46" s="7"/>
      <c r="H46" s="7"/>
      <c r="I46" s="7"/>
      <c r="J46" s="7"/>
      <c r="K46" s="7"/>
      <c r="L46" s="7"/>
      <c r="M46" s="7"/>
    </row>
    <row r="47" spans="1:13" s="29" customFormat="1" ht="33" customHeight="1">
      <c r="A47" s="10" t="s">
        <v>161</v>
      </c>
      <c r="B47" s="10"/>
      <c r="C47" s="10"/>
      <c r="D47" s="7" t="s">
        <v>168</v>
      </c>
      <c r="E47" s="7"/>
      <c r="F47" s="7"/>
      <c r="G47" s="7"/>
      <c r="H47" s="7"/>
      <c r="I47" s="7"/>
      <c r="J47" s="7"/>
      <c r="K47" s="7"/>
      <c r="L47" s="7"/>
      <c r="M47" s="7"/>
    </row>
    <row r="48" spans="1:13" s="29" customFormat="1" ht="15">
      <c r="A48" s="8" t="s">
        <v>163</v>
      </c>
      <c r="B48" s="8"/>
      <c r="C48" s="8"/>
      <c r="D48" s="7" t="s">
        <v>169</v>
      </c>
      <c r="E48" s="7"/>
      <c r="F48" s="7"/>
      <c r="G48" s="7"/>
      <c r="H48" s="7"/>
      <c r="I48" s="7"/>
      <c r="J48" s="7"/>
      <c r="K48" s="7"/>
      <c r="L48" s="7"/>
      <c r="M48" s="7"/>
    </row>
    <row r="49" spans="1:13" s="29" customFormat="1" ht="15">
      <c r="A49" s="8" t="s">
        <v>711</v>
      </c>
      <c r="B49" s="8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29" customFormat="1" ht="31.5" customHeight="1">
      <c r="A50" s="8" t="s">
        <v>164</v>
      </c>
      <c r="B50" s="8"/>
      <c r="C50" s="8"/>
      <c r="D50" s="7" t="s">
        <v>712</v>
      </c>
      <c r="E50" s="7"/>
      <c r="F50" s="7"/>
      <c r="G50" s="7"/>
      <c r="H50" s="7"/>
      <c r="I50" s="7"/>
      <c r="J50" s="7"/>
      <c r="K50" s="7"/>
      <c r="L50" s="7"/>
      <c r="M50" s="7"/>
    </row>
    <row r="51" spans="1:10" s="29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2" s="29" customFormat="1" ht="15.75" thickBot="1">
      <c r="A52" s="9" t="s">
        <v>170</v>
      </c>
      <c r="B52" s="9"/>
    </row>
    <row r="53" spans="1:13" s="29" customFormat="1" ht="51">
      <c r="A53" s="32" t="s">
        <v>102</v>
      </c>
      <c r="B53" s="33" t="s">
        <v>188</v>
      </c>
      <c r="C53" s="33" t="s">
        <v>103</v>
      </c>
      <c r="D53" s="33" t="s">
        <v>104</v>
      </c>
      <c r="E53" s="34" t="s">
        <v>105</v>
      </c>
      <c r="F53" s="34" t="s">
        <v>708</v>
      </c>
      <c r="G53" s="35" t="s">
        <v>106</v>
      </c>
      <c r="H53" s="35" t="s">
        <v>107</v>
      </c>
      <c r="I53" s="36" t="s">
        <v>108</v>
      </c>
      <c r="J53" s="36" t="s">
        <v>157</v>
      </c>
      <c r="K53" s="36" t="s">
        <v>109</v>
      </c>
      <c r="L53" s="36" t="s">
        <v>708</v>
      </c>
      <c r="M53" s="35" t="s">
        <v>165</v>
      </c>
    </row>
    <row r="54" spans="1:13" s="29" customFormat="1" ht="15">
      <c r="A54" s="37">
        <v>0</v>
      </c>
      <c r="B54" s="38">
        <v>1</v>
      </c>
      <c r="C54" s="38">
        <v>2</v>
      </c>
      <c r="D54" s="38">
        <v>3</v>
      </c>
      <c r="E54" s="39">
        <v>4</v>
      </c>
      <c r="F54" s="39">
        <v>5</v>
      </c>
      <c r="G54" s="40" t="s">
        <v>709</v>
      </c>
      <c r="H54" s="40" t="s">
        <v>110</v>
      </c>
      <c r="I54" s="41">
        <v>8</v>
      </c>
      <c r="J54" s="41">
        <v>9</v>
      </c>
      <c r="K54" s="41">
        <v>10</v>
      </c>
      <c r="L54" s="41">
        <v>11</v>
      </c>
      <c r="M54" s="40" t="s">
        <v>710</v>
      </c>
    </row>
    <row r="55" spans="1:13" s="29" customFormat="1" ht="15">
      <c r="A55" s="12" t="s">
        <v>174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29" customFormat="1" ht="15">
      <c r="A56" s="61" t="s">
        <v>111</v>
      </c>
      <c r="B56" s="62" t="s">
        <v>171</v>
      </c>
      <c r="C56" s="63">
        <v>50</v>
      </c>
      <c r="D56" s="63" t="s">
        <v>146</v>
      </c>
      <c r="E56" s="63">
        <v>1.25</v>
      </c>
      <c r="F56" s="63">
        <v>9.5</v>
      </c>
      <c r="G56" s="64">
        <f>E56*1.095</f>
        <v>1.36875</v>
      </c>
      <c r="H56" s="64">
        <f>(G56*C56)</f>
        <v>68.4375</v>
      </c>
      <c r="I56" s="63" t="s">
        <v>176</v>
      </c>
      <c r="J56" s="63" t="s">
        <v>177</v>
      </c>
      <c r="K56" s="63">
        <v>1.37</v>
      </c>
      <c r="L56" s="63">
        <v>9.5</v>
      </c>
      <c r="M56" s="64">
        <f>K56*1.095</f>
        <v>1.50015</v>
      </c>
    </row>
    <row r="57" spans="1:13" s="29" customFormat="1" ht="15">
      <c r="A57" s="61" t="s">
        <v>112</v>
      </c>
      <c r="B57" s="62" t="s">
        <v>172</v>
      </c>
      <c r="C57" s="63">
        <v>20</v>
      </c>
      <c r="D57" s="63" t="s">
        <v>145</v>
      </c>
      <c r="E57" s="63">
        <v>2.52</v>
      </c>
      <c r="F57" s="63">
        <v>9.5</v>
      </c>
      <c r="G57" s="64">
        <f>E57*1.095</f>
        <v>2.7594</v>
      </c>
      <c r="H57" s="64">
        <f>(G57*C57)</f>
        <v>55.187999999999995</v>
      </c>
      <c r="I57" s="63" t="s">
        <v>178</v>
      </c>
      <c r="J57" s="63" t="s">
        <v>181</v>
      </c>
      <c r="K57" s="63">
        <v>2.52</v>
      </c>
      <c r="L57" s="63">
        <v>9.5</v>
      </c>
      <c r="M57" s="64">
        <f>K57*1.095</f>
        <v>2.7594</v>
      </c>
    </row>
    <row r="58" spans="1:13" s="29" customFormat="1" ht="15">
      <c r="A58" s="61" t="s">
        <v>113</v>
      </c>
      <c r="B58" s="65" t="s">
        <v>173</v>
      </c>
      <c r="C58" s="63">
        <v>45</v>
      </c>
      <c r="D58" s="63" t="s">
        <v>175</v>
      </c>
      <c r="E58" s="63">
        <v>0.45</v>
      </c>
      <c r="F58" s="63">
        <v>9.5</v>
      </c>
      <c r="G58" s="64">
        <f>E58*1.095</f>
        <v>0.49275</v>
      </c>
      <c r="H58" s="64">
        <f>(G58*C58)</f>
        <v>22.173750000000002</v>
      </c>
      <c r="I58" s="63" t="s">
        <v>179</v>
      </c>
      <c r="J58" s="63" t="s">
        <v>180</v>
      </c>
      <c r="K58" s="63">
        <v>0.45</v>
      </c>
      <c r="L58" s="63">
        <v>9.5</v>
      </c>
      <c r="M58" s="64">
        <f>K58*1.095</f>
        <v>0.49275</v>
      </c>
    </row>
    <row r="59" spans="1:13" s="95" customFormat="1" ht="21" customHeight="1">
      <c r="A59" s="91"/>
      <c r="B59" s="92" t="s">
        <v>182</v>
      </c>
      <c r="C59" s="56"/>
      <c r="D59" s="56"/>
      <c r="E59" s="56">
        <f>SUM(E56:E58)</f>
        <v>4.22</v>
      </c>
      <c r="F59" s="56"/>
      <c r="G59" s="93">
        <f>SUM(G56:G58)</f>
        <v>4.6209</v>
      </c>
      <c r="H59" s="93">
        <f>SUM(H56:H58)</f>
        <v>145.79925</v>
      </c>
      <c r="I59" s="56"/>
      <c r="J59" s="56"/>
      <c r="K59" s="56">
        <f>SUM(K56:K58)</f>
        <v>4.34</v>
      </c>
      <c r="L59" s="56"/>
      <c r="M59" s="94">
        <f>SUM(M56:M58)</f>
        <v>4.7523</v>
      </c>
    </row>
    <row r="60" spans="1:13" s="96" customFormat="1" ht="15">
      <c r="A60" s="72"/>
      <c r="B60" s="72"/>
      <c r="C60" s="72"/>
      <c r="D60" s="155"/>
      <c r="E60" s="155"/>
      <c r="F60" s="155"/>
      <c r="G60" s="155"/>
      <c r="H60" s="155"/>
      <c r="I60" s="72"/>
      <c r="J60" s="72"/>
      <c r="K60" s="72"/>
      <c r="L60" s="72"/>
      <c r="M60" s="72"/>
    </row>
    <row r="61" spans="1:2" s="29" customFormat="1" ht="15">
      <c r="A61" s="2" t="s">
        <v>183</v>
      </c>
      <c r="B61" s="2"/>
    </row>
    <row r="62" spans="1:13" ht="15">
      <c r="A62" s="140" t="s">
        <v>184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2"/>
    </row>
    <row r="63" spans="1:13" ht="15">
      <c r="A63" s="140" t="s">
        <v>185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</row>
    <row r="64" spans="1:13" ht="15">
      <c r="A64" s="140" t="s">
        <v>186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2"/>
    </row>
    <row r="65" spans="1:13" ht="15">
      <c r="A65" s="140" t="s">
        <v>187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2"/>
    </row>
    <row r="66" spans="1:13" ht="15">
      <c r="A66" s="145" t="s">
        <v>190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7"/>
    </row>
    <row r="67" spans="1:13" ht="15">
      <c r="A67" s="140" t="s">
        <v>191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2"/>
    </row>
    <row r="69" spans="1:7" ht="15">
      <c r="A69" s="144" t="s">
        <v>192</v>
      </c>
      <c r="B69" s="144"/>
      <c r="C69" s="144"/>
      <c r="D69" s="144"/>
      <c r="E69" s="144"/>
      <c r="F69" s="144"/>
      <c r="G69" s="144"/>
    </row>
    <row r="70" spans="1:13" ht="15">
      <c r="A70" s="145" t="s">
        <v>193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7"/>
    </row>
    <row r="71" spans="1:13" ht="15">
      <c r="A71" s="145" t="s">
        <v>566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7"/>
    </row>
    <row r="73" spans="1:3" ht="15">
      <c r="A73" s="144" t="s">
        <v>194</v>
      </c>
      <c r="B73" s="144"/>
      <c r="C73" s="144"/>
    </row>
    <row r="74" spans="1:13" ht="15">
      <c r="A74" s="145" t="s">
        <v>195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7"/>
    </row>
    <row r="77" spans="1:13" ht="15">
      <c r="A77" s="143" t="s">
        <v>196</v>
      </c>
      <c r="B77" s="143"/>
      <c r="C77" s="143"/>
      <c r="D77" s="143"/>
      <c r="E77" s="97"/>
      <c r="F77" s="97"/>
      <c r="G77" s="143" t="s">
        <v>197</v>
      </c>
      <c r="H77" s="143"/>
      <c r="I77" s="143" t="s">
        <v>198</v>
      </c>
      <c r="J77" s="143"/>
      <c r="K77" s="143"/>
      <c r="L77" s="143"/>
      <c r="M77" s="143"/>
    </row>
  </sheetData>
  <sheetProtection password="C9C1" sheet="1" objects="1" scenarios="1"/>
  <mergeCells count="52">
    <mergeCell ref="A69:G69"/>
    <mergeCell ref="D49:M49"/>
    <mergeCell ref="D43:M43"/>
    <mergeCell ref="D44:M44"/>
    <mergeCell ref="D45:M45"/>
    <mergeCell ref="D46:M46"/>
    <mergeCell ref="D47:M47"/>
    <mergeCell ref="D48:M48"/>
    <mergeCell ref="A66:M66"/>
    <mergeCell ref="A67:M67"/>
    <mergeCell ref="H4:K4"/>
    <mergeCell ref="D50:M50"/>
    <mergeCell ref="A70:M70"/>
    <mergeCell ref="D60:H60"/>
    <mergeCell ref="D42:M42"/>
    <mergeCell ref="A41:C41"/>
    <mergeCell ref="D41:G41"/>
    <mergeCell ref="A42:C42"/>
    <mergeCell ref="A43:C43"/>
    <mergeCell ref="A44:C44"/>
    <mergeCell ref="A45:C45"/>
    <mergeCell ref="A50:C50"/>
    <mergeCell ref="A48:C48"/>
    <mergeCell ref="A47:C47"/>
    <mergeCell ref="A49:C49"/>
    <mergeCell ref="A46:C46"/>
    <mergeCell ref="A77:D77"/>
    <mergeCell ref="G77:H77"/>
    <mergeCell ref="A73:C73"/>
    <mergeCell ref="A71:M71"/>
    <mergeCell ref="I77:M77"/>
    <mergeCell ref="A62:M62"/>
    <mergeCell ref="A74:M74"/>
    <mergeCell ref="A63:M63"/>
    <mergeCell ref="A64:M64"/>
    <mergeCell ref="A65:M65"/>
    <mergeCell ref="H2:K2"/>
    <mergeCell ref="A3:D3"/>
    <mergeCell ref="H3:K3"/>
    <mergeCell ref="A13:M13"/>
    <mergeCell ref="A24:M24"/>
    <mergeCell ref="A4:D4"/>
    <mergeCell ref="A1:D1"/>
    <mergeCell ref="H1:K1"/>
    <mergeCell ref="A52:B52"/>
    <mergeCell ref="A55:M55"/>
    <mergeCell ref="A61:B61"/>
    <mergeCell ref="A5:D5"/>
    <mergeCell ref="H5:K5"/>
    <mergeCell ref="A6:D6"/>
    <mergeCell ref="H6:K6"/>
    <mergeCell ref="A2:D2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5" r:id="rId1"/>
  <headerFooter>
    <oddHeader>&amp;COBR-3/1 C</oddHeader>
  </headerFooter>
  <rowBreaks count="2" manualBreakCount="2">
    <brk id="40" max="12" man="1"/>
    <brk id="7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85" zoomScaleSheetLayoutView="85" zoomScalePageLayoutView="0" workbookViewId="0" topLeftCell="A1">
      <selection activeCell="A6" sqref="A1:D6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2.5742187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267</v>
      </c>
      <c r="G9" s="103" t="s">
        <v>273</v>
      </c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713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51">
      <c r="A14" s="98" t="s">
        <v>111</v>
      </c>
      <c r="B14" s="85" t="s">
        <v>274</v>
      </c>
      <c r="C14" s="76">
        <v>4080</v>
      </c>
      <c r="D14" s="76" t="s">
        <v>146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15">
      <c r="A15" s="104"/>
      <c r="B15" s="105" t="s">
        <v>182</v>
      </c>
      <c r="C15" s="106"/>
      <c r="D15" s="106"/>
      <c r="E15" s="106">
        <f>SUM(E14:E14)</f>
        <v>0</v>
      </c>
      <c r="F15" s="106"/>
      <c r="G15" s="106">
        <f>SUM(G14:G14)</f>
        <v>0</v>
      </c>
      <c r="H15" s="106">
        <f>SUM(H14:H14)</f>
        <v>0</v>
      </c>
      <c r="I15" s="106"/>
      <c r="J15" s="106"/>
      <c r="K15" s="106">
        <f>SUM(K14:K14)</f>
        <v>0</v>
      </c>
      <c r="L15" s="106"/>
      <c r="M15" s="106">
        <f>SUM(M14:M14)</f>
        <v>0</v>
      </c>
    </row>
    <row r="17" spans="1:7" s="29" customFormat="1" ht="15">
      <c r="A17" s="9" t="s">
        <v>158</v>
      </c>
      <c r="B17" s="9"/>
      <c r="C17" s="9"/>
      <c r="D17" s="9"/>
      <c r="E17" s="9"/>
      <c r="F17" s="9"/>
      <c r="G17" s="9"/>
    </row>
    <row r="18" spans="1:13" s="29" customFormat="1" ht="15">
      <c r="A18" s="8" t="s">
        <v>159</v>
      </c>
      <c r="B18" s="8"/>
      <c r="C18" s="8"/>
      <c r="D18" s="7" t="s">
        <v>166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s="29" customFormat="1" ht="15">
      <c r="A19" s="8" t="s">
        <v>706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29" customFormat="1" ht="15">
      <c r="A20" s="8" t="s">
        <v>707</v>
      </c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29" customFormat="1" ht="15">
      <c r="A21" s="8" t="s">
        <v>162</v>
      </c>
      <c r="B21" s="8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29" customFormat="1" ht="15">
      <c r="A22" s="8" t="s">
        <v>160</v>
      </c>
      <c r="B22" s="8"/>
      <c r="C22" s="8"/>
      <c r="D22" s="7" t="s">
        <v>167</v>
      </c>
      <c r="E22" s="7"/>
      <c r="F22" s="7"/>
      <c r="G22" s="7"/>
      <c r="H22" s="7"/>
      <c r="I22" s="7"/>
      <c r="J22" s="7"/>
      <c r="K22" s="7"/>
      <c r="L22" s="7"/>
      <c r="M22" s="7"/>
    </row>
    <row r="23" spans="1:13" s="29" customFormat="1" ht="30" customHeight="1">
      <c r="A23" s="10" t="s">
        <v>161</v>
      </c>
      <c r="B23" s="10"/>
      <c r="C23" s="10"/>
      <c r="D23" s="7" t="s">
        <v>168</v>
      </c>
      <c r="E23" s="7"/>
      <c r="F23" s="7"/>
      <c r="G23" s="7"/>
      <c r="H23" s="7"/>
      <c r="I23" s="7"/>
      <c r="J23" s="7"/>
      <c r="K23" s="7"/>
      <c r="L23" s="7"/>
      <c r="M23" s="7"/>
    </row>
    <row r="24" spans="1:13" s="29" customFormat="1" ht="15">
      <c r="A24" s="8" t="s">
        <v>163</v>
      </c>
      <c r="B24" s="8"/>
      <c r="C24" s="8"/>
      <c r="D24" s="7" t="s">
        <v>169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s="29" customFormat="1" ht="15">
      <c r="A25" s="8" t="s">
        <v>711</v>
      </c>
      <c r="B25" s="8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29" customFormat="1" ht="30.75" customHeight="1">
      <c r="A26" s="8" t="s">
        <v>164</v>
      </c>
      <c r="B26" s="8"/>
      <c r="C26" s="8"/>
      <c r="D26" s="7" t="s">
        <v>712</v>
      </c>
      <c r="E26" s="7"/>
      <c r="F26" s="7"/>
      <c r="G26" s="7"/>
      <c r="H26" s="7"/>
      <c r="I26" s="7"/>
      <c r="J26" s="7"/>
      <c r="K26" s="7"/>
      <c r="L26" s="7"/>
      <c r="M26" s="7"/>
    </row>
    <row r="27" spans="1:10" s="29" customFormat="1" ht="1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2" s="29" customFormat="1" ht="15.75" thickBot="1">
      <c r="A28" s="9" t="s">
        <v>170</v>
      </c>
      <c r="B28" s="9"/>
    </row>
    <row r="29" spans="1:13" s="29" customFormat="1" ht="51">
      <c r="A29" s="32" t="s">
        <v>102</v>
      </c>
      <c r="B29" s="33" t="s">
        <v>188</v>
      </c>
      <c r="C29" s="33" t="s">
        <v>103</v>
      </c>
      <c r="D29" s="33" t="s">
        <v>104</v>
      </c>
      <c r="E29" s="34" t="s">
        <v>105</v>
      </c>
      <c r="F29" s="34" t="s">
        <v>708</v>
      </c>
      <c r="G29" s="35" t="s">
        <v>106</v>
      </c>
      <c r="H29" s="35" t="s">
        <v>107</v>
      </c>
      <c r="I29" s="36" t="s">
        <v>108</v>
      </c>
      <c r="J29" s="36" t="s">
        <v>157</v>
      </c>
      <c r="K29" s="36" t="s">
        <v>109</v>
      </c>
      <c r="L29" s="36" t="s">
        <v>708</v>
      </c>
      <c r="M29" s="35" t="s">
        <v>165</v>
      </c>
    </row>
    <row r="30" spans="1:13" s="29" customFormat="1" ht="15">
      <c r="A30" s="37">
        <v>0</v>
      </c>
      <c r="B30" s="38">
        <v>1</v>
      </c>
      <c r="C30" s="38">
        <v>2</v>
      </c>
      <c r="D30" s="38">
        <v>3</v>
      </c>
      <c r="E30" s="39">
        <v>4</v>
      </c>
      <c r="F30" s="39">
        <v>5</v>
      </c>
      <c r="G30" s="40" t="s">
        <v>709</v>
      </c>
      <c r="H30" s="40" t="s">
        <v>110</v>
      </c>
      <c r="I30" s="41">
        <v>8</v>
      </c>
      <c r="J30" s="41">
        <v>9</v>
      </c>
      <c r="K30" s="41">
        <v>10</v>
      </c>
      <c r="L30" s="41">
        <v>11</v>
      </c>
      <c r="M30" s="40" t="s">
        <v>710</v>
      </c>
    </row>
    <row r="31" spans="1:13" s="29" customFormat="1" ht="15">
      <c r="A31" s="12" t="s">
        <v>174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29" customFormat="1" ht="15">
      <c r="A32" s="61" t="s">
        <v>111</v>
      </c>
      <c r="B32" s="62" t="s">
        <v>171</v>
      </c>
      <c r="C32" s="63">
        <v>50</v>
      </c>
      <c r="D32" s="63" t="s">
        <v>146</v>
      </c>
      <c r="E32" s="63">
        <v>1.25</v>
      </c>
      <c r="F32" s="63">
        <v>9.5</v>
      </c>
      <c r="G32" s="64">
        <f>E32*1.095</f>
        <v>1.36875</v>
      </c>
      <c r="H32" s="64">
        <f>(G32*C32)</f>
        <v>68.4375</v>
      </c>
      <c r="I32" s="63" t="s">
        <v>176</v>
      </c>
      <c r="J32" s="63" t="s">
        <v>177</v>
      </c>
      <c r="K32" s="63">
        <v>1.37</v>
      </c>
      <c r="L32" s="63">
        <v>9.5</v>
      </c>
      <c r="M32" s="64">
        <f>K32*1.095</f>
        <v>1.50015</v>
      </c>
    </row>
    <row r="33" spans="1:13" s="29" customFormat="1" ht="15">
      <c r="A33" s="61" t="s">
        <v>112</v>
      </c>
      <c r="B33" s="62" t="s">
        <v>172</v>
      </c>
      <c r="C33" s="63">
        <v>20</v>
      </c>
      <c r="D33" s="63" t="s">
        <v>145</v>
      </c>
      <c r="E33" s="63">
        <v>2.52</v>
      </c>
      <c r="F33" s="63">
        <v>9.5</v>
      </c>
      <c r="G33" s="64">
        <f>E33*1.095</f>
        <v>2.7594</v>
      </c>
      <c r="H33" s="64">
        <f>(G33*C33)</f>
        <v>55.187999999999995</v>
      </c>
      <c r="I33" s="63" t="s">
        <v>178</v>
      </c>
      <c r="J33" s="63" t="s">
        <v>181</v>
      </c>
      <c r="K33" s="63">
        <v>2.52</v>
      </c>
      <c r="L33" s="63">
        <v>9.5</v>
      </c>
      <c r="M33" s="64">
        <f>K33*1.095</f>
        <v>2.7594</v>
      </c>
    </row>
    <row r="34" spans="1:13" s="29" customFormat="1" ht="15">
      <c r="A34" s="61" t="s">
        <v>113</v>
      </c>
      <c r="B34" s="65" t="s">
        <v>173</v>
      </c>
      <c r="C34" s="63">
        <v>45</v>
      </c>
      <c r="D34" s="63" t="s">
        <v>175</v>
      </c>
      <c r="E34" s="63">
        <v>0.45</v>
      </c>
      <c r="F34" s="63">
        <v>9.5</v>
      </c>
      <c r="G34" s="64">
        <f>E34*1.095</f>
        <v>0.49275</v>
      </c>
      <c r="H34" s="64">
        <f>(G34*C34)</f>
        <v>22.173750000000002</v>
      </c>
      <c r="I34" s="63" t="s">
        <v>179</v>
      </c>
      <c r="J34" s="63" t="s">
        <v>180</v>
      </c>
      <c r="K34" s="63">
        <v>0.45</v>
      </c>
      <c r="L34" s="63">
        <v>9.5</v>
      </c>
      <c r="M34" s="64">
        <f>K34*1.095</f>
        <v>0.49275</v>
      </c>
    </row>
    <row r="35" spans="1:13" s="95" customFormat="1" ht="21" customHeight="1">
      <c r="A35" s="91"/>
      <c r="B35" s="92" t="s">
        <v>182</v>
      </c>
      <c r="C35" s="56"/>
      <c r="D35" s="56"/>
      <c r="E35" s="56">
        <f>SUM(E32:E34)</f>
        <v>4.22</v>
      </c>
      <c r="F35" s="56"/>
      <c r="G35" s="93">
        <f>SUM(G32:G34)</f>
        <v>4.6209</v>
      </c>
      <c r="H35" s="93">
        <f>SUM(H32:H34)</f>
        <v>145.79925</v>
      </c>
      <c r="I35" s="56"/>
      <c r="J35" s="56"/>
      <c r="K35" s="56">
        <f>SUM(K32:K34)</f>
        <v>4.34</v>
      </c>
      <c r="L35" s="56"/>
      <c r="M35" s="94">
        <f>SUM(M32:M34)</f>
        <v>4.7523</v>
      </c>
    </row>
    <row r="36" spans="1:13" s="96" customFormat="1" ht="15">
      <c r="A36" s="72"/>
      <c r="B36" s="72"/>
      <c r="C36" s="72"/>
      <c r="D36" s="155"/>
      <c r="E36" s="155"/>
      <c r="F36" s="155"/>
      <c r="G36" s="155"/>
      <c r="H36" s="155"/>
      <c r="I36" s="72"/>
      <c r="J36" s="72"/>
      <c r="K36" s="72"/>
      <c r="L36" s="72"/>
      <c r="M36" s="72"/>
    </row>
    <row r="37" spans="1:2" s="29" customFormat="1" ht="15">
      <c r="A37" s="2" t="s">
        <v>183</v>
      </c>
      <c r="B37" s="2"/>
    </row>
    <row r="38" spans="1:13" ht="15">
      <c r="A38" s="140" t="s">
        <v>184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spans="1:13" ht="15">
      <c r="A39" s="140" t="s">
        <v>185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2"/>
    </row>
    <row r="40" spans="1:13" ht="15">
      <c r="A40" s="140" t="s">
        <v>186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</row>
    <row r="41" spans="1:13" ht="15">
      <c r="A41" s="140" t="s">
        <v>187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</row>
    <row r="42" spans="1:13" ht="15">
      <c r="A42" s="145" t="s">
        <v>190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7"/>
    </row>
    <row r="43" spans="1:13" ht="15">
      <c r="A43" s="140" t="s">
        <v>191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5" spans="1:7" ht="15">
      <c r="A45" s="144" t="s">
        <v>192</v>
      </c>
      <c r="B45" s="144"/>
      <c r="C45" s="144"/>
      <c r="D45" s="144"/>
      <c r="E45" s="144"/>
      <c r="F45" s="144"/>
      <c r="G45" s="144"/>
    </row>
    <row r="46" spans="1:13" ht="15">
      <c r="A46" s="145" t="s">
        <v>193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7"/>
    </row>
    <row r="47" spans="1:13" ht="15">
      <c r="A47" s="145" t="s">
        <v>566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pans="1:13" ht="1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3" ht="15">
      <c r="A49" s="160" t="s">
        <v>194</v>
      </c>
      <c r="B49" s="160"/>
      <c r="C49" s="160"/>
    </row>
    <row r="50" spans="1:13" ht="15">
      <c r="A50" s="158" t="s">
        <v>195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1:13" ht="15">
      <c r="A51" s="159" t="s">
        <v>567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4" spans="1:13" ht="15">
      <c r="A54" s="143" t="s">
        <v>196</v>
      </c>
      <c r="B54" s="143"/>
      <c r="C54" s="143"/>
      <c r="D54" s="143"/>
      <c r="E54" s="97"/>
      <c r="F54" s="97"/>
      <c r="G54" s="143" t="s">
        <v>197</v>
      </c>
      <c r="H54" s="143"/>
      <c r="I54" s="143" t="s">
        <v>198</v>
      </c>
      <c r="J54" s="143"/>
      <c r="K54" s="143"/>
      <c r="L54" s="143"/>
      <c r="M54" s="143"/>
    </row>
  </sheetData>
  <sheetProtection password="C9C1" sheet="1" objects="1" scenarios="1"/>
  <mergeCells count="53">
    <mergeCell ref="A37:B37"/>
    <mergeCell ref="A38:M38"/>
    <mergeCell ref="A23:C23"/>
    <mergeCell ref="A22:C22"/>
    <mergeCell ref="A24:C24"/>
    <mergeCell ref="A25:C25"/>
    <mergeCell ref="A40:M40"/>
    <mergeCell ref="D22:M22"/>
    <mergeCell ref="D23:M23"/>
    <mergeCell ref="D24:M24"/>
    <mergeCell ref="D25:M25"/>
    <mergeCell ref="D26:M26"/>
    <mergeCell ref="A13:M13"/>
    <mergeCell ref="D18:M18"/>
    <mergeCell ref="D19:M19"/>
    <mergeCell ref="D20:M20"/>
    <mergeCell ref="D21:M21"/>
    <mergeCell ref="A18:C18"/>
    <mergeCell ref="A19:C19"/>
    <mergeCell ref="A20:C20"/>
    <mergeCell ref="A21:C21"/>
    <mergeCell ref="A47:M47"/>
    <mergeCell ref="A54:D54"/>
    <mergeCell ref="G54:H54"/>
    <mergeCell ref="A48:M48"/>
    <mergeCell ref="A50:M50"/>
    <mergeCell ref="A51:M51"/>
    <mergeCell ref="A49:C49"/>
    <mergeCell ref="I54:M54"/>
    <mergeCell ref="A43:M43"/>
    <mergeCell ref="A45:G45"/>
    <mergeCell ref="A46:M46"/>
    <mergeCell ref="A39:M39"/>
    <mergeCell ref="A41:M41"/>
    <mergeCell ref="A42:M42"/>
    <mergeCell ref="H6:K6"/>
    <mergeCell ref="A2:D2"/>
    <mergeCell ref="H2:K2"/>
    <mergeCell ref="A3:D3"/>
    <mergeCell ref="H3:K3"/>
    <mergeCell ref="A4:D4"/>
    <mergeCell ref="H4:K4"/>
    <mergeCell ref="A5:D5"/>
    <mergeCell ref="A1:D1"/>
    <mergeCell ref="H1:K1"/>
    <mergeCell ref="A28:B28"/>
    <mergeCell ref="A31:M31"/>
    <mergeCell ref="D36:H36"/>
    <mergeCell ref="A26:C26"/>
    <mergeCell ref="A17:C17"/>
    <mergeCell ref="D17:G17"/>
    <mergeCell ref="H5:K5"/>
    <mergeCell ref="A6:D6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4" r:id="rId1"/>
  <headerFooter>
    <oddHeader>&amp;COBR-3/1 E</oddHeader>
  </headerFooter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9"/>
  <sheetViews>
    <sheetView view="pageBreakPreview" zoomScaleSheetLayoutView="100" zoomScalePageLayoutView="85" workbookViewId="0" topLeftCell="A89">
      <selection activeCell="A159" sqref="A159:M159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272</v>
      </c>
      <c r="G9" s="75" t="s">
        <v>280</v>
      </c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718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>
      <c r="A14" s="98" t="s">
        <v>111</v>
      </c>
      <c r="B14" s="77" t="s">
        <v>64</v>
      </c>
      <c r="C14" s="76">
        <v>1</v>
      </c>
      <c r="D14" s="76" t="s">
        <v>145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15">
      <c r="A15" s="98" t="s">
        <v>112</v>
      </c>
      <c r="B15" s="77" t="s">
        <v>569</v>
      </c>
      <c r="C15" s="76">
        <v>8</v>
      </c>
      <c r="D15" s="76" t="s">
        <v>145</v>
      </c>
      <c r="E15" s="25"/>
      <c r="F15" s="47">
        <v>9.5</v>
      </c>
      <c r="G15" s="48">
        <f aca="true" t="shared" si="0" ref="G15:G63">E15*1.095</f>
        <v>0</v>
      </c>
      <c r="H15" s="48">
        <f aca="true" t="shared" si="1" ref="H15:H63">G15*C15</f>
        <v>0</v>
      </c>
      <c r="I15" s="25"/>
      <c r="J15" s="25"/>
      <c r="K15" s="25"/>
      <c r="L15" s="47">
        <v>9.5</v>
      </c>
      <c r="M15" s="48">
        <f aca="true" t="shared" si="2" ref="M15:M63">K15*1.095</f>
        <v>0</v>
      </c>
    </row>
    <row r="16" spans="1:13" ht="15">
      <c r="A16" s="98" t="s">
        <v>113</v>
      </c>
      <c r="B16" s="85" t="s">
        <v>281</v>
      </c>
      <c r="C16" s="76">
        <v>23</v>
      </c>
      <c r="D16" s="76" t="s">
        <v>145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15">
      <c r="A17" s="98" t="s">
        <v>114</v>
      </c>
      <c r="B17" s="77" t="s">
        <v>29</v>
      </c>
      <c r="C17" s="76">
        <v>14</v>
      </c>
      <c r="D17" s="76" t="s">
        <v>145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15">
      <c r="A18" s="98" t="s">
        <v>115</v>
      </c>
      <c r="B18" s="85" t="s">
        <v>282</v>
      </c>
      <c r="C18" s="76">
        <v>5</v>
      </c>
      <c r="D18" s="76" t="s">
        <v>145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15">
      <c r="A19" s="98" t="s">
        <v>116</v>
      </c>
      <c r="B19" s="85" t="s">
        <v>283</v>
      </c>
      <c r="C19" s="76">
        <v>25</v>
      </c>
      <c r="D19" s="76" t="s">
        <v>145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15">
      <c r="A20" s="98" t="s">
        <v>117</v>
      </c>
      <c r="B20" s="85" t="s">
        <v>65</v>
      </c>
      <c r="C20" s="76">
        <v>36</v>
      </c>
      <c r="D20" s="76" t="s">
        <v>145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15">
      <c r="A21" s="98" t="s">
        <v>118</v>
      </c>
      <c r="B21" s="77" t="s">
        <v>58</v>
      </c>
      <c r="C21" s="76">
        <v>6</v>
      </c>
      <c r="D21" s="76" t="s">
        <v>145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15">
      <c r="A22" s="98" t="s">
        <v>119</v>
      </c>
      <c r="B22" s="85" t="s">
        <v>284</v>
      </c>
      <c r="C22" s="76">
        <v>22</v>
      </c>
      <c r="D22" s="76" t="s">
        <v>145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15">
      <c r="A23" s="98" t="s">
        <v>120</v>
      </c>
      <c r="B23" s="77" t="s">
        <v>285</v>
      </c>
      <c r="C23" s="76">
        <v>60</v>
      </c>
      <c r="D23" s="76" t="s">
        <v>145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15">
      <c r="A24" s="98" t="s">
        <v>121</v>
      </c>
      <c r="B24" s="77" t="s">
        <v>286</v>
      </c>
      <c r="C24" s="76">
        <v>1</v>
      </c>
      <c r="D24" s="76" t="s">
        <v>145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s="86" customFormat="1" ht="15">
      <c r="A25" s="98" t="s">
        <v>122</v>
      </c>
      <c r="B25" s="77" t="s">
        <v>624</v>
      </c>
      <c r="C25" s="78">
        <v>45</v>
      </c>
      <c r="D25" s="78" t="s">
        <v>145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15">
      <c r="A26" s="98" t="s">
        <v>200</v>
      </c>
      <c r="B26" s="77" t="s">
        <v>287</v>
      </c>
      <c r="C26" s="76">
        <v>1</v>
      </c>
      <c r="D26" s="76" t="s">
        <v>145</v>
      </c>
      <c r="E26" s="25"/>
      <c r="F26" s="47">
        <v>9.5</v>
      </c>
      <c r="G26" s="48">
        <f t="shared" si="0"/>
        <v>0</v>
      </c>
      <c r="H26" s="48">
        <f t="shared" si="1"/>
        <v>0</v>
      </c>
      <c r="I26" s="25"/>
      <c r="J26" s="25"/>
      <c r="K26" s="25"/>
      <c r="L26" s="47">
        <v>9.5</v>
      </c>
      <c r="M26" s="48">
        <f t="shared" si="2"/>
        <v>0</v>
      </c>
    </row>
    <row r="27" spans="1:13" ht="15">
      <c r="A27" s="98" t="s">
        <v>201</v>
      </c>
      <c r="B27" s="77" t="s">
        <v>63</v>
      </c>
      <c r="C27" s="76">
        <v>1</v>
      </c>
      <c r="D27" s="76" t="s">
        <v>145</v>
      </c>
      <c r="E27" s="25"/>
      <c r="F27" s="47">
        <v>9.5</v>
      </c>
      <c r="G27" s="48">
        <f t="shared" si="0"/>
        <v>0</v>
      </c>
      <c r="H27" s="48">
        <f t="shared" si="1"/>
        <v>0</v>
      </c>
      <c r="I27" s="25"/>
      <c r="J27" s="25"/>
      <c r="K27" s="25"/>
      <c r="L27" s="47">
        <v>9.5</v>
      </c>
      <c r="M27" s="48">
        <f t="shared" si="2"/>
        <v>0</v>
      </c>
    </row>
    <row r="28" spans="1:13" ht="15">
      <c r="A28" s="98" t="s">
        <v>202</v>
      </c>
      <c r="B28" s="77" t="s">
        <v>288</v>
      </c>
      <c r="C28" s="76">
        <v>11</v>
      </c>
      <c r="D28" s="76" t="s">
        <v>145</v>
      </c>
      <c r="E28" s="25"/>
      <c r="F28" s="47">
        <v>9.5</v>
      </c>
      <c r="G28" s="48">
        <f t="shared" si="0"/>
        <v>0</v>
      </c>
      <c r="H28" s="48">
        <f t="shared" si="1"/>
        <v>0</v>
      </c>
      <c r="I28" s="25"/>
      <c r="J28" s="25"/>
      <c r="K28" s="25"/>
      <c r="L28" s="47">
        <v>9.5</v>
      </c>
      <c r="M28" s="48">
        <f t="shared" si="2"/>
        <v>0</v>
      </c>
    </row>
    <row r="29" spans="1:13" ht="15">
      <c r="A29" s="98" t="s">
        <v>203</v>
      </c>
      <c r="B29" s="77" t="s">
        <v>289</v>
      </c>
      <c r="C29" s="76">
        <v>15</v>
      </c>
      <c r="D29" s="76" t="s">
        <v>145</v>
      </c>
      <c r="E29" s="25"/>
      <c r="F29" s="47">
        <v>9.5</v>
      </c>
      <c r="G29" s="48">
        <f t="shared" si="0"/>
        <v>0</v>
      </c>
      <c r="H29" s="48">
        <f t="shared" si="1"/>
        <v>0</v>
      </c>
      <c r="I29" s="25"/>
      <c r="J29" s="25"/>
      <c r="K29" s="25"/>
      <c r="L29" s="47">
        <v>9.5</v>
      </c>
      <c r="M29" s="48">
        <f t="shared" si="2"/>
        <v>0</v>
      </c>
    </row>
    <row r="30" spans="1:13" ht="15">
      <c r="A30" s="98" t="s">
        <v>204</v>
      </c>
      <c r="B30" s="77" t="s">
        <v>570</v>
      </c>
      <c r="C30" s="76">
        <v>15</v>
      </c>
      <c r="D30" s="76" t="s">
        <v>145</v>
      </c>
      <c r="E30" s="25"/>
      <c r="F30" s="47">
        <v>9.5</v>
      </c>
      <c r="G30" s="48">
        <f t="shared" si="0"/>
        <v>0</v>
      </c>
      <c r="H30" s="48">
        <f t="shared" si="1"/>
        <v>0</v>
      </c>
      <c r="I30" s="25"/>
      <c r="J30" s="25"/>
      <c r="K30" s="25"/>
      <c r="L30" s="47">
        <v>9.5</v>
      </c>
      <c r="M30" s="48">
        <f t="shared" si="2"/>
        <v>0</v>
      </c>
    </row>
    <row r="31" spans="1:13" ht="15">
      <c r="A31" s="98" t="s">
        <v>205</v>
      </c>
      <c r="B31" s="77" t="s">
        <v>290</v>
      </c>
      <c r="C31" s="76">
        <v>45</v>
      </c>
      <c r="D31" s="76" t="s">
        <v>145</v>
      </c>
      <c r="E31" s="25"/>
      <c r="F31" s="47">
        <v>9.5</v>
      </c>
      <c r="G31" s="48">
        <f t="shared" si="0"/>
        <v>0</v>
      </c>
      <c r="H31" s="48">
        <f t="shared" si="1"/>
        <v>0</v>
      </c>
      <c r="I31" s="25"/>
      <c r="J31" s="25"/>
      <c r="K31" s="25"/>
      <c r="L31" s="47">
        <v>9.5</v>
      </c>
      <c r="M31" s="48">
        <f t="shared" si="2"/>
        <v>0</v>
      </c>
    </row>
    <row r="32" spans="1:13" ht="15">
      <c r="A32" s="98" t="s">
        <v>206</v>
      </c>
      <c r="B32" s="77" t="s">
        <v>291</v>
      </c>
      <c r="C32" s="76">
        <v>12</v>
      </c>
      <c r="D32" s="76" t="s">
        <v>145</v>
      </c>
      <c r="E32" s="25"/>
      <c r="F32" s="47">
        <v>9.5</v>
      </c>
      <c r="G32" s="48">
        <f t="shared" si="0"/>
        <v>0</v>
      </c>
      <c r="H32" s="48">
        <f t="shared" si="1"/>
        <v>0</v>
      </c>
      <c r="I32" s="25"/>
      <c r="J32" s="25"/>
      <c r="K32" s="25"/>
      <c r="L32" s="47">
        <v>9.5</v>
      </c>
      <c r="M32" s="48">
        <f t="shared" si="2"/>
        <v>0</v>
      </c>
    </row>
    <row r="33" spans="1:13" ht="15">
      <c r="A33" s="98" t="s">
        <v>207</v>
      </c>
      <c r="B33" s="77" t="s">
        <v>292</v>
      </c>
      <c r="C33" s="76">
        <v>100</v>
      </c>
      <c r="D33" s="76" t="s">
        <v>145</v>
      </c>
      <c r="E33" s="25"/>
      <c r="F33" s="47">
        <v>9.5</v>
      </c>
      <c r="G33" s="48">
        <f t="shared" si="0"/>
        <v>0</v>
      </c>
      <c r="H33" s="48">
        <f t="shared" si="1"/>
        <v>0</v>
      </c>
      <c r="I33" s="25"/>
      <c r="J33" s="25"/>
      <c r="K33" s="25"/>
      <c r="L33" s="47">
        <v>9.5</v>
      </c>
      <c r="M33" s="48">
        <f t="shared" si="2"/>
        <v>0</v>
      </c>
    </row>
    <row r="34" spans="1:13" ht="15">
      <c r="A34" s="98" t="s">
        <v>208</v>
      </c>
      <c r="B34" s="77" t="s">
        <v>293</v>
      </c>
      <c r="C34" s="76">
        <v>5</v>
      </c>
      <c r="D34" s="76" t="s">
        <v>145</v>
      </c>
      <c r="E34" s="25"/>
      <c r="F34" s="47">
        <v>9.5</v>
      </c>
      <c r="G34" s="48">
        <f t="shared" si="0"/>
        <v>0</v>
      </c>
      <c r="H34" s="48">
        <f t="shared" si="1"/>
        <v>0</v>
      </c>
      <c r="I34" s="25"/>
      <c r="J34" s="25"/>
      <c r="K34" s="25"/>
      <c r="L34" s="47">
        <v>9.5</v>
      </c>
      <c r="M34" s="48">
        <f t="shared" si="2"/>
        <v>0</v>
      </c>
    </row>
    <row r="35" spans="1:13" ht="15">
      <c r="A35" s="98" t="s">
        <v>209</v>
      </c>
      <c r="B35" s="85" t="s">
        <v>294</v>
      </c>
      <c r="C35" s="76">
        <v>100</v>
      </c>
      <c r="D35" s="76" t="s">
        <v>145</v>
      </c>
      <c r="E35" s="25"/>
      <c r="F35" s="47">
        <v>9.5</v>
      </c>
      <c r="G35" s="48">
        <f t="shared" si="0"/>
        <v>0</v>
      </c>
      <c r="H35" s="48">
        <f t="shared" si="1"/>
        <v>0</v>
      </c>
      <c r="I35" s="25"/>
      <c r="J35" s="25"/>
      <c r="K35" s="25"/>
      <c r="L35" s="47">
        <v>9.5</v>
      </c>
      <c r="M35" s="48">
        <f t="shared" si="2"/>
        <v>0</v>
      </c>
    </row>
    <row r="36" spans="1:13" ht="15">
      <c r="A36" s="98" t="s">
        <v>210</v>
      </c>
      <c r="B36" s="85" t="s">
        <v>295</v>
      </c>
      <c r="C36" s="76">
        <v>60</v>
      </c>
      <c r="D36" s="76" t="s">
        <v>145</v>
      </c>
      <c r="E36" s="25"/>
      <c r="F36" s="47">
        <v>9.5</v>
      </c>
      <c r="G36" s="48">
        <f t="shared" si="0"/>
        <v>0</v>
      </c>
      <c r="H36" s="48">
        <f t="shared" si="1"/>
        <v>0</v>
      </c>
      <c r="I36" s="25"/>
      <c r="J36" s="25"/>
      <c r="K36" s="25"/>
      <c r="L36" s="47">
        <v>9.5</v>
      </c>
      <c r="M36" s="48">
        <f t="shared" si="2"/>
        <v>0</v>
      </c>
    </row>
    <row r="37" spans="1:13" ht="25.5">
      <c r="A37" s="98" t="s">
        <v>211</v>
      </c>
      <c r="B37" s="77" t="s">
        <v>622</v>
      </c>
      <c r="C37" s="76">
        <v>1480</v>
      </c>
      <c r="D37" s="76" t="s">
        <v>145</v>
      </c>
      <c r="E37" s="25"/>
      <c r="F37" s="47">
        <v>9.5</v>
      </c>
      <c r="G37" s="48">
        <f t="shared" si="0"/>
        <v>0</v>
      </c>
      <c r="H37" s="48">
        <f t="shared" si="1"/>
        <v>0</v>
      </c>
      <c r="I37" s="25"/>
      <c r="J37" s="25"/>
      <c r="K37" s="25"/>
      <c r="L37" s="47">
        <v>9.5</v>
      </c>
      <c r="M37" s="48">
        <f t="shared" si="2"/>
        <v>0</v>
      </c>
    </row>
    <row r="38" spans="1:13" ht="15">
      <c r="A38" s="98" t="s">
        <v>212</v>
      </c>
      <c r="B38" s="85" t="s">
        <v>296</v>
      </c>
      <c r="C38" s="76">
        <v>30</v>
      </c>
      <c r="D38" s="76" t="s">
        <v>145</v>
      </c>
      <c r="E38" s="25"/>
      <c r="F38" s="47">
        <v>9.5</v>
      </c>
      <c r="G38" s="48">
        <f t="shared" si="0"/>
        <v>0</v>
      </c>
      <c r="H38" s="48">
        <f t="shared" si="1"/>
        <v>0</v>
      </c>
      <c r="I38" s="25"/>
      <c r="J38" s="25"/>
      <c r="K38" s="25"/>
      <c r="L38" s="47">
        <v>9.5</v>
      </c>
      <c r="M38" s="48">
        <f t="shared" si="2"/>
        <v>0</v>
      </c>
    </row>
    <row r="39" spans="1:13" ht="15">
      <c r="A39" s="98" t="s">
        <v>213</v>
      </c>
      <c r="B39" s="85" t="s">
        <v>297</v>
      </c>
      <c r="C39" s="76">
        <v>57</v>
      </c>
      <c r="D39" s="76" t="s">
        <v>145</v>
      </c>
      <c r="E39" s="25"/>
      <c r="F39" s="47">
        <v>9.5</v>
      </c>
      <c r="G39" s="48">
        <f t="shared" si="0"/>
        <v>0</v>
      </c>
      <c r="H39" s="48">
        <f t="shared" si="1"/>
        <v>0</v>
      </c>
      <c r="I39" s="25"/>
      <c r="J39" s="25"/>
      <c r="K39" s="25"/>
      <c r="L39" s="47">
        <v>9.5</v>
      </c>
      <c r="M39" s="48">
        <f t="shared" si="2"/>
        <v>0</v>
      </c>
    </row>
    <row r="40" spans="1:13" ht="15">
      <c r="A40" s="98" t="s">
        <v>214</v>
      </c>
      <c r="B40" s="85" t="s">
        <v>298</v>
      </c>
      <c r="C40" s="76">
        <v>9</v>
      </c>
      <c r="D40" s="76" t="s">
        <v>145</v>
      </c>
      <c r="E40" s="25"/>
      <c r="F40" s="47">
        <v>9.5</v>
      </c>
      <c r="G40" s="48">
        <f t="shared" si="0"/>
        <v>0</v>
      </c>
      <c r="H40" s="48">
        <f t="shared" si="1"/>
        <v>0</v>
      </c>
      <c r="I40" s="25"/>
      <c r="J40" s="25"/>
      <c r="K40" s="25"/>
      <c r="L40" s="47">
        <v>9.5</v>
      </c>
      <c r="M40" s="48">
        <f t="shared" si="2"/>
        <v>0</v>
      </c>
    </row>
    <row r="41" spans="1:13" ht="25.5">
      <c r="A41" s="98" t="s">
        <v>215</v>
      </c>
      <c r="B41" s="85" t="s">
        <v>740</v>
      </c>
      <c r="C41" s="76">
        <v>56</v>
      </c>
      <c r="D41" s="76" t="s">
        <v>145</v>
      </c>
      <c r="E41" s="25"/>
      <c r="F41" s="47">
        <v>9.5</v>
      </c>
      <c r="G41" s="48">
        <f t="shared" si="0"/>
        <v>0</v>
      </c>
      <c r="H41" s="48">
        <f t="shared" si="1"/>
        <v>0</v>
      </c>
      <c r="I41" s="25"/>
      <c r="J41" s="25"/>
      <c r="K41" s="25"/>
      <c r="L41" s="47">
        <v>9.5</v>
      </c>
      <c r="M41" s="48">
        <f t="shared" si="2"/>
        <v>0</v>
      </c>
    </row>
    <row r="42" spans="1:13" ht="25.5">
      <c r="A42" s="98" t="s">
        <v>216</v>
      </c>
      <c r="B42" s="85" t="s">
        <v>300</v>
      </c>
      <c r="C42" s="76">
        <v>83</v>
      </c>
      <c r="D42" s="76" t="s">
        <v>145</v>
      </c>
      <c r="E42" s="25"/>
      <c r="F42" s="47">
        <v>9.5</v>
      </c>
      <c r="G42" s="48">
        <f t="shared" si="0"/>
        <v>0</v>
      </c>
      <c r="H42" s="48">
        <f t="shared" si="1"/>
        <v>0</v>
      </c>
      <c r="I42" s="25"/>
      <c r="J42" s="25"/>
      <c r="K42" s="25"/>
      <c r="L42" s="47">
        <v>9.5</v>
      </c>
      <c r="M42" s="48">
        <f t="shared" si="2"/>
        <v>0</v>
      </c>
    </row>
    <row r="43" spans="1:13" ht="15">
      <c r="A43" s="98" t="s">
        <v>217</v>
      </c>
      <c r="B43" s="85" t="s">
        <v>299</v>
      </c>
      <c r="C43" s="76">
        <v>80</v>
      </c>
      <c r="D43" s="76" t="s">
        <v>145</v>
      </c>
      <c r="E43" s="25"/>
      <c r="F43" s="47">
        <v>9.5</v>
      </c>
      <c r="G43" s="48">
        <f t="shared" si="0"/>
        <v>0</v>
      </c>
      <c r="H43" s="48">
        <f t="shared" si="1"/>
        <v>0</v>
      </c>
      <c r="I43" s="25"/>
      <c r="J43" s="25"/>
      <c r="K43" s="25"/>
      <c r="L43" s="47">
        <v>9.5</v>
      </c>
      <c r="M43" s="48">
        <f t="shared" si="2"/>
        <v>0</v>
      </c>
    </row>
    <row r="44" spans="1:13" ht="15">
      <c r="A44" s="98" t="s">
        <v>218</v>
      </c>
      <c r="B44" s="85" t="s">
        <v>301</v>
      </c>
      <c r="C44" s="76">
        <v>290</v>
      </c>
      <c r="D44" s="76" t="s">
        <v>145</v>
      </c>
      <c r="E44" s="25"/>
      <c r="F44" s="47">
        <v>9.5</v>
      </c>
      <c r="G44" s="48">
        <f t="shared" si="0"/>
        <v>0</v>
      </c>
      <c r="H44" s="48">
        <f t="shared" si="1"/>
        <v>0</v>
      </c>
      <c r="I44" s="25"/>
      <c r="J44" s="25"/>
      <c r="K44" s="25"/>
      <c r="L44" s="47">
        <v>9.5</v>
      </c>
      <c r="M44" s="48">
        <f t="shared" si="2"/>
        <v>0</v>
      </c>
    </row>
    <row r="45" spans="1:13" ht="15">
      <c r="A45" s="98" t="s">
        <v>219</v>
      </c>
      <c r="B45" s="77" t="s">
        <v>302</v>
      </c>
      <c r="C45" s="76">
        <v>2</v>
      </c>
      <c r="D45" s="76" t="s">
        <v>145</v>
      </c>
      <c r="E45" s="25"/>
      <c r="F45" s="47">
        <v>9.5</v>
      </c>
      <c r="G45" s="48">
        <f t="shared" si="0"/>
        <v>0</v>
      </c>
      <c r="H45" s="48">
        <f t="shared" si="1"/>
        <v>0</v>
      </c>
      <c r="I45" s="25"/>
      <c r="J45" s="25"/>
      <c r="K45" s="25"/>
      <c r="L45" s="47">
        <v>9.5</v>
      </c>
      <c r="M45" s="48">
        <f t="shared" si="2"/>
        <v>0</v>
      </c>
    </row>
    <row r="46" spans="1:13" ht="15">
      <c r="A46" s="98" t="s">
        <v>220</v>
      </c>
      <c r="B46" s="85" t="s">
        <v>304</v>
      </c>
      <c r="C46" s="76">
        <v>10</v>
      </c>
      <c r="D46" s="76" t="s">
        <v>145</v>
      </c>
      <c r="E46" s="25"/>
      <c r="F46" s="47">
        <v>9.5</v>
      </c>
      <c r="G46" s="48">
        <f t="shared" si="0"/>
        <v>0</v>
      </c>
      <c r="H46" s="48">
        <f t="shared" si="1"/>
        <v>0</v>
      </c>
      <c r="I46" s="25"/>
      <c r="J46" s="25"/>
      <c r="K46" s="25"/>
      <c r="L46" s="47">
        <v>9.5</v>
      </c>
      <c r="M46" s="48">
        <f t="shared" si="2"/>
        <v>0</v>
      </c>
    </row>
    <row r="47" spans="1:13" ht="15">
      <c r="A47" s="98" t="s">
        <v>221</v>
      </c>
      <c r="B47" s="85" t="s">
        <v>303</v>
      </c>
      <c r="C47" s="76">
        <v>12</v>
      </c>
      <c r="D47" s="76" t="s">
        <v>145</v>
      </c>
      <c r="E47" s="25"/>
      <c r="F47" s="47">
        <v>9.5</v>
      </c>
      <c r="G47" s="48">
        <f t="shared" si="0"/>
        <v>0</v>
      </c>
      <c r="H47" s="48">
        <f t="shared" si="1"/>
        <v>0</v>
      </c>
      <c r="I47" s="25"/>
      <c r="J47" s="25"/>
      <c r="K47" s="25"/>
      <c r="L47" s="47">
        <v>9.5</v>
      </c>
      <c r="M47" s="48">
        <f t="shared" si="2"/>
        <v>0</v>
      </c>
    </row>
    <row r="48" spans="1:13" ht="15">
      <c r="A48" s="98" t="s">
        <v>222</v>
      </c>
      <c r="B48" s="77" t="s">
        <v>623</v>
      </c>
      <c r="C48" s="76">
        <v>1</v>
      </c>
      <c r="D48" s="76" t="s">
        <v>145</v>
      </c>
      <c r="E48" s="25"/>
      <c r="F48" s="47">
        <v>9.5</v>
      </c>
      <c r="G48" s="48">
        <f t="shared" si="0"/>
        <v>0</v>
      </c>
      <c r="H48" s="48">
        <f t="shared" si="1"/>
        <v>0</v>
      </c>
      <c r="I48" s="25"/>
      <c r="J48" s="25"/>
      <c r="K48" s="25"/>
      <c r="L48" s="47">
        <v>9.5</v>
      </c>
      <c r="M48" s="48">
        <f t="shared" si="2"/>
        <v>0</v>
      </c>
    </row>
    <row r="49" spans="1:13" ht="15">
      <c r="A49" s="98" t="s">
        <v>223</v>
      </c>
      <c r="B49" s="85" t="s">
        <v>305</v>
      </c>
      <c r="C49" s="76">
        <v>15</v>
      </c>
      <c r="D49" s="76" t="s">
        <v>145</v>
      </c>
      <c r="E49" s="25"/>
      <c r="F49" s="47">
        <v>9.5</v>
      </c>
      <c r="G49" s="48">
        <f t="shared" si="0"/>
        <v>0</v>
      </c>
      <c r="H49" s="48">
        <f t="shared" si="1"/>
        <v>0</v>
      </c>
      <c r="I49" s="25"/>
      <c r="J49" s="25"/>
      <c r="K49" s="25"/>
      <c r="L49" s="47">
        <v>9.5</v>
      </c>
      <c r="M49" s="48">
        <f t="shared" si="2"/>
        <v>0</v>
      </c>
    </row>
    <row r="50" spans="1:13" ht="15">
      <c r="A50" s="98" t="s">
        <v>224</v>
      </c>
      <c r="B50" s="85" t="s">
        <v>306</v>
      </c>
      <c r="C50" s="76">
        <v>25</v>
      </c>
      <c r="D50" s="76" t="s">
        <v>145</v>
      </c>
      <c r="E50" s="25"/>
      <c r="F50" s="47">
        <v>9.5</v>
      </c>
      <c r="G50" s="48">
        <f t="shared" si="0"/>
        <v>0</v>
      </c>
      <c r="H50" s="48">
        <f t="shared" si="1"/>
        <v>0</v>
      </c>
      <c r="I50" s="25"/>
      <c r="J50" s="25"/>
      <c r="K50" s="25"/>
      <c r="L50" s="47">
        <v>9.5</v>
      </c>
      <c r="M50" s="48">
        <f t="shared" si="2"/>
        <v>0</v>
      </c>
    </row>
    <row r="51" spans="1:13" ht="15">
      <c r="A51" s="98" t="s">
        <v>225</v>
      </c>
      <c r="B51" s="85" t="s">
        <v>307</v>
      </c>
      <c r="C51" s="76">
        <v>25</v>
      </c>
      <c r="D51" s="76" t="s">
        <v>145</v>
      </c>
      <c r="E51" s="25"/>
      <c r="F51" s="47">
        <v>9.5</v>
      </c>
      <c r="G51" s="48">
        <f t="shared" si="0"/>
        <v>0</v>
      </c>
      <c r="H51" s="48">
        <f t="shared" si="1"/>
        <v>0</v>
      </c>
      <c r="I51" s="25"/>
      <c r="J51" s="25"/>
      <c r="K51" s="25"/>
      <c r="L51" s="47">
        <v>9.5</v>
      </c>
      <c r="M51" s="48">
        <f t="shared" si="2"/>
        <v>0</v>
      </c>
    </row>
    <row r="52" spans="1:13" ht="15">
      <c r="A52" s="98" t="s">
        <v>226</v>
      </c>
      <c r="B52" s="77" t="s">
        <v>28</v>
      </c>
      <c r="C52" s="76">
        <v>110</v>
      </c>
      <c r="D52" s="76" t="s">
        <v>145</v>
      </c>
      <c r="E52" s="25"/>
      <c r="F52" s="47">
        <v>9.5</v>
      </c>
      <c r="G52" s="48">
        <f t="shared" si="0"/>
        <v>0</v>
      </c>
      <c r="H52" s="48">
        <f t="shared" si="1"/>
        <v>0</v>
      </c>
      <c r="I52" s="25"/>
      <c r="J52" s="25"/>
      <c r="K52" s="25"/>
      <c r="L52" s="47">
        <v>9.5</v>
      </c>
      <c r="M52" s="48">
        <f t="shared" si="2"/>
        <v>0</v>
      </c>
    </row>
    <row r="53" spans="1:13" ht="15">
      <c r="A53" s="98" t="s">
        <v>227</v>
      </c>
      <c r="B53" s="77" t="s">
        <v>741</v>
      </c>
      <c r="C53" s="76">
        <v>6</v>
      </c>
      <c r="D53" s="76" t="s">
        <v>145</v>
      </c>
      <c r="E53" s="25"/>
      <c r="F53" s="47">
        <v>9.5</v>
      </c>
      <c r="G53" s="48">
        <f t="shared" si="0"/>
        <v>0</v>
      </c>
      <c r="H53" s="48">
        <f t="shared" si="1"/>
        <v>0</v>
      </c>
      <c r="I53" s="25"/>
      <c r="J53" s="25"/>
      <c r="K53" s="25"/>
      <c r="L53" s="47">
        <v>9.5</v>
      </c>
      <c r="M53" s="48">
        <f t="shared" si="2"/>
        <v>0</v>
      </c>
    </row>
    <row r="54" spans="1:13" ht="25.5">
      <c r="A54" s="98" t="s">
        <v>228</v>
      </c>
      <c r="B54" s="85" t="s">
        <v>742</v>
      </c>
      <c r="C54" s="76">
        <v>9</v>
      </c>
      <c r="D54" s="76" t="s">
        <v>145</v>
      </c>
      <c r="E54" s="25"/>
      <c r="F54" s="47">
        <v>9.5</v>
      </c>
      <c r="G54" s="48">
        <f t="shared" si="0"/>
        <v>0</v>
      </c>
      <c r="H54" s="48">
        <f t="shared" si="1"/>
        <v>0</v>
      </c>
      <c r="I54" s="25"/>
      <c r="J54" s="25"/>
      <c r="K54" s="25"/>
      <c r="L54" s="47">
        <v>9.5</v>
      </c>
      <c r="M54" s="48">
        <f t="shared" si="2"/>
        <v>0</v>
      </c>
    </row>
    <row r="55" spans="1:13" ht="15">
      <c r="A55" s="98" t="s">
        <v>229</v>
      </c>
      <c r="B55" s="85" t="s">
        <v>308</v>
      </c>
      <c r="C55" s="76">
        <v>10</v>
      </c>
      <c r="D55" s="76" t="s">
        <v>145</v>
      </c>
      <c r="E55" s="25"/>
      <c r="F55" s="47">
        <v>9.5</v>
      </c>
      <c r="G55" s="48">
        <f t="shared" si="0"/>
        <v>0</v>
      </c>
      <c r="H55" s="48">
        <f t="shared" si="1"/>
        <v>0</v>
      </c>
      <c r="I55" s="25"/>
      <c r="J55" s="25"/>
      <c r="K55" s="25"/>
      <c r="L55" s="47">
        <v>9.5</v>
      </c>
      <c r="M55" s="48">
        <f t="shared" si="2"/>
        <v>0</v>
      </c>
    </row>
    <row r="56" spans="1:13" ht="15">
      <c r="A56" s="98" t="s">
        <v>230</v>
      </c>
      <c r="B56" s="85" t="s">
        <v>743</v>
      </c>
      <c r="C56" s="76">
        <v>70</v>
      </c>
      <c r="D56" s="76" t="s">
        <v>145</v>
      </c>
      <c r="E56" s="25"/>
      <c r="F56" s="47">
        <v>9.5</v>
      </c>
      <c r="G56" s="48">
        <f t="shared" si="0"/>
        <v>0</v>
      </c>
      <c r="H56" s="48">
        <f t="shared" si="1"/>
        <v>0</v>
      </c>
      <c r="I56" s="25"/>
      <c r="J56" s="25"/>
      <c r="K56" s="25"/>
      <c r="L56" s="47">
        <v>9.5</v>
      </c>
      <c r="M56" s="48">
        <f t="shared" si="2"/>
        <v>0</v>
      </c>
    </row>
    <row r="57" spans="1:13" ht="25.5">
      <c r="A57" s="98" t="s">
        <v>231</v>
      </c>
      <c r="B57" s="85" t="s">
        <v>744</v>
      </c>
      <c r="C57" s="76">
        <v>100</v>
      </c>
      <c r="D57" s="76" t="s">
        <v>145</v>
      </c>
      <c r="E57" s="25"/>
      <c r="F57" s="47">
        <v>9.5</v>
      </c>
      <c r="G57" s="48">
        <f t="shared" si="0"/>
        <v>0</v>
      </c>
      <c r="H57" s="48">
        <f t="shared" si="1"/>
        <v>0</v>
      </c>
      <c r="I57" s="25"/>
      <c r="J57" s="25"/>
      <c r="K57" s="25"/>
      <c r="L57" s="47">
        <v>9.5</v>
      </c>
      <c r="M57" s="48">
        <f t="shared" si="2"/>
        <v>0</v>
      </c>
    </row>
    <row r="58" spans="1:13" ht="25.5">
      <c r="A58" s="98" t="s">
        <v>232</v>
      </c>
      <c r="B58" s="85" t="s">
        <v>627</v>
      </c>
      <c r="C58" s="76">
        <v>10</v>
      </c>
      <c r="D58" s="76" t="s">
        <v>145</v>
      </c>
      <c r="E58" s="25"/>
      <c r="F58" s="47">
        <v>9.5</v>
      </c>
      <c r="G58" s="48">
        <f t="shared" si="0"/>
        <v>0</v>
      </c>
      <c r="H58" s="48">
        <f t="shared" si="1"/>
        <v>0</v>
      </c>
      <c r="I58" s="25"/>
      <c r="J58" s="25"/>
      <c r="K58" s="25"/>
      <c r="L58" s="47">
        <v>9.5</v>
      </c>
      <c r="M58" s="48">
        <f t="shared" si="2"/>
        <v>0</v>
      </c>
    </row>
    <row r="59" spans="1:13" ht="15">
      <c r="A59" s="98" t="s">
        <v>233</v>
      </c>
      <c r="B59" s="85" t="s">
        <v>625</v>
      </c>
      <c r="C59" s="76">
        <v>20</v>
      </c>
      <c r="D59" s="76" t="s">
        <v>145</v>
      </c>
      <c r="E59" s="25"/>
      <c r="F59" s="47">
        <v>9.5</v>
      </c>
      <c r="G59" s="48">
        <f t="shared" si="0"/>
        <v>0</v>
      </c>
      <c r="H59" s="48">
        <f t="shared" si="1"/>
        <v>0</v>
      </c>
      <c r="I59" s="25"/>
      <c r="J59" s="25"/>
      <c r="K59" s="25"/>
      <c r="L59" s="47">
        <v>9.5</v>
      </c>
      <c r="M59" s="48">
        <f t="shared" si="2"/>
        <v>0</v>
      </c>
    </row>
    <row r="60" spans="1:13" ht="15">
      <c r="A60" s="98" t="s">
        <v>234</v>
      </c>
      <c r="B60" s="85" t="s">
        <v>309</v>
      </c>
      <c r="C60" s="76">
        <v>12</v>
      </c>
      <c r="D60" s="76" t="s">
        <v>145</v>
      </c>
      <c r="E60" s="25"/>
      <c r="F60" s="47">
        <v>9.5</v>
      </c>
      <c r="G60" s="48">
        <f t="shared" si="0"/>
        <v>0</v>
      </c>
      <c r="H60" s="48">
        <f t="shared" si="1"/>
        <v>0</v>
      </c>
      <c r="I60" s="25"/>
      <c r="J60" s="25"/>
      <c r="K60" s="25"/>
      <c r="L60" s="47">
        <v>9.5</v>
      </c>
      <c r="M60" s="48">
        <f t="shared" si="2"/>
        <v>0</v>
      </c>
    </row>
    <row r="61" spans="1:13" ht="15">
      <c r="A61" s="98" t="s">
        <v>235</v>
      </c>
      <c r="B61" s="77" t="s">
        <v>626</v>
      </c>
      <c r="C61" s="76">
        <v>5</v>
      </c>
      <c r="D61" s="76" t="s">
        <v>145</v>
      </c>
      <c r="E61" s="25"/>
      <c r="F61" s="47">
        <v>9.5</v>
      </c>
      <c r="G61" s="48">
        <f t="shared" si="0"/>
        <v>0</v>
      </c>
      <c r="H61" s="48">
        <f t="shared" si="1"/>
        <v>0</v>
      </c>
      <c r="I61" s="25"/>
      <c r="J61" s="25"/>
      <c r="K61" s="25"/>
      <c r="L61" s="47">
        <v>9.5</v>
      </c>
      <c r="M61" s="48">
        <f t="shared" si="2"/>
        <v>0</v>
      </c>
    </row>
    <row r="62" spans="1:13" ht="15">
      <c r="A62" s="98" t="s">
        <v>236</v>
      </c>
      <c r="B62" s="77" t="s">
        <v>310</v>
      </c>
      <c r="C62" s="76">
        <v>14</v>
      </c>
      <c r="D62" s="76" t="s">
        <v>145</v>
      </c>
      <c r="E62" s="25"/>
      <c r="F62" s="47">
        <v>9.5</v>
      </c>
      <c r="G62" s="48">
        <f t="shared" si="0"/>
        <v>0</v>
      </c>
      <c r="H62" s="48">
        <f t="shared" si="1"/>
        <v>0</v>
      </c>
      <c r="I62" s="25"/>
      <c r="J62" s="25"/>
      <c r="K62" s="25"/>
      <c r="L62" s="47">
        <v>9.5</v>
      </c>
      <c r="M62" s="48">
        <f t="shared" si="2"/>
        <v>0</v>
      </c>
    </row>
    <row r="63" spans="1:13" ht="15">
      <c r="A63" s="98" t="s">
        <v>237</v>
      </c>
      <c r="B63" s="77" t="s">
        <v>745</v>
      </c>
      <c r="C63" s="76">
        <v>18</v>
      </c>
      <c r="D63" s="76" t="s">
        <v>145</v>
      </c>
      <c r="E63" s="25"/>
      <c r="F63" s="47">
        <v>9.5</v>
      </c>
      <c r="G63" s="48">
        <f t="shared" si="0"/>
        <v>0</v>
      </c>
      <c r="H63" s="48">
        <f t="shared" si="1"/>
        <v>0</v>
      </c>
      <c r="I63" s="25"/>
      <c r="J63" s="25"/>
      <c r="K63" s="25"/>
      <c r="L63" s="47">
        <v>9.5</v>
      </c>
      <c r="M63" s="48">
        <f t="shared" si="2"/>
        <v>0</v>
      </c>
    </row>
    <row r="64" spans="1:13" ht="15">
      <c r="A64" s="163" t="s">
        <v>717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</row>
    <row r="65" spans="1:13" ht="15">
      <c r="A65" s="98" t="s">
        <v>238</v>
      </c>
      <c r="B65" s="85" t="s">
        <v>311</v>
      </c>
      <c r="C65" s="76">
        <v>57</v>
      </c>
      <c r="D65" s="76" t="s">
        <v>145</v>
      </c>
      <c r="E65" s="25"/>
      <c r="F65" s="47">
        <v>9.5</v>
      </c>
      <c r="G65" s="48">
        <f>E65*1.095</f>
        <v>0</v>
      </c>
      <c r="H65" s="48">
        <f>G65*C65</f>
        <v>0</v>
      </c>
      <c r="I65" s="25"/>
      <c r="J65" s="25"/>
      <c r="K65" s="25"/>
      <c r="L65" s="47">
        <v>9.5</v>
      </c>
      <c r="M65" s="48">
        <f>K65*1.095</f>
        <v>0</v>
      </c>
    </row>
    <row r="66" spans="1:13" ht="15">
      <c r="A66" s="98" t="s">
        <v>239</v>
      </c>
      <c r="B66" s="85" t="s">
        <v>312</v>
      </c>
      <c r="C66" s="76">
        <v>5</v>
      </c>
      <c r="D66" s="76" t="s">
        <v>145</v>
      </c>
      <c r="E66" s="25"/>
      <c r="F66" s="47">
        <v>9.5</v>
      </c>
      <c r="G66" s="48">
        <f aca="true" t="shared" si="3" ref="G66:G95">E66*1.095</f>
        <v>0</v>
      </c>
      <c r="H66" s="48">
        <f aca="true" t="shared" si="4" ref="H66:H95">G66*C66</f>
        <v>0</v>
      </c>
      <c r="I66" s="25"/>
      <c r="J66" s="25"/>
      <c r="K66" s="25"/>
      <c r="L66" s="47">
        <v>9.5</v>
      </c>
      <c r="M66" s="48">
        <f aca="true" t="shared" si="5" ref="M66:M95">K66*1.095</f>
        <v>0</v>
      </c>
    </row>
    <row r="67" spans="1:13" ht="15">
      <c r="A67" s="98" t="s">
        <v>240</v>
      </c>
      <c r="B67" s="85" t="s">
        <v>313</v>
      </c>
      <c r="C67" s="76">
        <v>3000</v>
      </c>
      <c r="D67" s="76" t="s">
        <v>145</v>
      </c>
      <c r="E67" s="25"/>
      <c r="F67" s="47">
        <v>9.5</v>
      </c>
      <c r="G67" s="48">
        <f t="shared" si="3"/>
        <v>0</v>
      </c>
      <c r="H67" s="48">
        <f t="shared" si="4"/>
        <v>0</v>
      </c>
      <c r="I67" s="25"/>
      <c r="J67" s="25"/>
      <c r="K67" s="25"/>
      <c r="L67" s="47">
        <v>9.5</v>
      </c>
      <c r="M67" s="48">
        <f t="shared" si="5"/>
        <v>0</v>
      </c>
    </row>
    <row r="68" spans="1:13" ht="15">
      <c r="A68" s="98" t="s">
        <v>241</v>
      </c>
      <c r="B68" s="85" t="s">
        <v>314</v>
      </c>
      <c r="C68" s="76">
        <v>30</v>
      </c>
      <c r="D68" s="76" t="s">
        <v>145</v>
      </c>
      <c r="E68" s="25"/>
      <c r="F68" s="47">
        <v>9.5</v>
      </c>
      <c r="G68" s="48">
        <f t="shared" si="3"/>
        <v>0</v>
      </c>
      <c r="H68" s="48">
        <f t="shared" si="4"/>
        <v>0</v>
      </c>
      <c r="I68" s="25"/>
      <c r="J68" s="25"/>
      <c r="K68" s="25"/>
      <c r="L68" s="47">
        <v>9.5</v>
      </c>
      <c r="M68" s="48">
        <f t="shared" si="5"/>
        <v>0</v>
      </c>
    </row>
    <row r="69" spans="1:13" ht="15">
      <c r="A69" s="98" t="s">
        <v>242</v>
      </c>
      <c r="B69" s="85" t="s">
        <v>315</v>
      </c>
      <c r="C69" s="76">
        <v>60</v>
      </c>
      <c r="D69" s="76" t="s">
        <v>145</v>
      </c>
      <c r="E69" s="25"/>
      <c r="F69" s="47">
        <v>9.5</v>
      </c>
      <c r="G69" s="48">
        <f t="shared" si="3"/>
        <v>0</v>
      </c>
      <c r="H69" s="48">
        <f t="shared" si="4"/>
        <v>0</v>
      </c>
      <c r="I69" s="25"/>
      <c r="J69" s="25"/>
      <c r="K69" s="25"/>
      <c r="L69" s="47">
        <v>9.5</v>
      </c>
      <c r="M69" s="48">
        <f t="shared" si="5"/>
        <v>0</v>
      </c>
    </row>
    <row r="70" spans="1:13" ht="15">
      <c r="A70" s="98" t="s">
        <v>338</v>
      </c>
      <c r="B70" s="85" t="s">
        <v>316</v>
      </c>
      <c r="C70" s="76">
        <v>10</v>
      </c>
      <c r="D70" s="76" t="s">
        <v>145</v>
      </c>
      <c r="E70" s="25"/>
      <c r="F70" s="47">
        <v>9.5</v>
      </c>
      <c r="G70" s="48">
        <f t="shared" si="3"/>
        <v>0</v>
      </c>
      <c r="H70" s="48">
        <f t="shared" si="4"/>
        <v>0</v>
      </c>
      <c r="I70" s="25"/>
      <c r="J70" s="25"/>
      <c r="K70" s="25"/>
      <c r="L70" s="47">
        <v>9.5</v>
      </c>
      <c r="M70" s="48">
        <f t="shared" si="5"/>
        <v>0</v>
      </c>
    </row>
    <row r="71" spans="1:13" ht="15">
      <c r="A71" s="98" t="s">
        <v>339</v>
      </c>
      <c r="B71" s="85" t="s">
        <v>62</v>
      </c>
      <c r="C71" s="76">
        <v>3</v>
      </c>
      <c r="D71" s="76" t="s">
        <v>145</v>
      </c>
      <c r="E71" s="25"/>
      <c r="F71" s="47">
        <v>9.5</v>
      </c>
      <c r="G71" s="48">
        <f t="shared" si="3"/>
        <v>0</v>
      </c>
      <c r="H71" s="48">
        <f t="shared" si="4"/>
        <v>0</v>
      </c>
      <c r="I71" s="25"/>
      <c r="J71" s="25"/>
      <c r="K71" s="25"/>
      <c r="L71" s="47">
        <v>9.5</v>
      </c>
      <c r="M71" s="48">
        <f t="shared" si="5"/>
        <v>0</v>
      </c>
    </row>
    <row r="72" spans="1:13" ht="25.5">
      <c r="A72" s="98" t="s">
        <v>340</v>
      </c>
      <c r="B72" s="85" t="s">
        <v>753</v>
      </c>
      <c r="C72" s="76">
        <v>5</v>
      </c>
      <c r="D72" s="76" t="s">
        <v>145</v>
      </c>
      <c r="E72" s="25"/>
      <c r="F72" s="47">
        <v>9.5</v>
      </c>
      <c r="G72" s="48">
        <f t="shared" si="3"/>
        <v>0</v>
      </c>
      <c r="H72" s="48">
        <f t="shared" si="4"/>
        <v>0</v>
      </c>
      <c r="I72" s="25"/>
      <c r="J72" s="25"/>
      <c r="K72" s="25"/>
      <c r="L72" s="47">
        <v>9.5</v>
      </c>
      <c r="M72" s="48">
        <f t="shared" si="5"/>
        <v>0</v>
      </c>
    </row>
    <row r="73" spans="1:13" ht="15">
      <c r="A73" s="98" t="s">
        <v>341</v>
      </c>
      <c r="B73" s="85" t="s">
        <v>755</v>
      </c>
      <c r="C73" s="76">
        <v>50</v>
      </c>
      <c r="D73" s="76" t="s">
        <v>145</v>
      </c>
      <c r="E73" s="25"/>
      <c r="F73" s="47">
        <v>9.5</v>
      </c>
      <c r="G73" s="48">
        <f t="shared" si="3"/>
        <v>0</v>
      </c>
      <c r="H73" s="48">
        <f t="shared" si="4"/>
        <v>0</v>
      </c>
      <c r="I73" s="25"/>
      <c r="J73" s="25"/>
      <c r="K73" s="25"/>
      <c r="L73" s="47">
        <v>9.5</v>
      </c>
      <c r="M73" s="48">
        <f t="shared" si="5"/>
        <v>0</v>
      </c>
    </row>
    <row r="74" spans="1:13" ht="25.5">
      <c r="A74" s="98" t="s">
        <v>342</v>
      </c>
      <c r="B74" s="85" t="s">
        <v>754</v>
      </c>
      <c r="C74" s="76">
        <v>90</v>
      </c>
      <c r="D74" s="76" t="s">
        <v>145</v>
      </c>
      <c r="E74" s="25"/>
      <c r="F74" s="47">
        <v>9.5</v>
      </c>
      <c r="G74" s="48">
        <f t="shared" si="3"/>
        <v>0</v>
      </c>
      <c r="H74" s="48">
        <f t="shared" si="4"/>
        <v>0</v>
      </c>
      <c r="I74" s="25"/>
      <c r="J74" s="25"/>
      <c r="K74" s="25"/>
      <c r="L74" s="47">
        <v>9.5</v>
      </c>
      <c r="M74" s="48">
        <f t="shared" si="5"/>
        <v>0</v>
      </c>
    </row>
    <row r="75" spans="1:13" ht="25.5">
      <c r="A75" s="98" t="s">
        <v>343</v>
      </c>
      <c r="B75" s="85" t="s">
        <v>332</v>
      </c>
      <c r="C75" s="76">
        <v>200</v>
      </c>
      <c r="D75" s="76" t="s">
        <v>145</v>
      </c>
      <c r="E75" s="25"/>
      <c r="F75" s="47">
        <v>9.5</v>
      </c>
      <c r="G75" s="48">
        <f t="shared" si="3"/>
        <v>0</v>
      </c>
      <c r="H75" s="48">
        <f t="shared" si="4"/>
        <v>0</v>
      </c>
      <c r="I75" s="25"/>
      <c r="J75" s="25"/>
      <c r="K75" s="25"/>
      <c r="L75" s="47">
        <v>9.5</v>
      </c>
      <c r="M75" s="48">
        <f t="shared" si="5"/>
        <v>0</v>
      </c>
    </row>
    <row r="76" spans="1:13" ht="15">
      <c r="A76" s="98" t="s">
        <v>344</v>
      </c>
      <c r="B76" s="77" t="s">
        <v>60</v>
      </c>
      <c r="C76" s="76">
        <v>1</v>
      </c>
      <c r="D76" s="76" t="s">
        <v>145</v>
      </c>
      <c r="E76" s="25"/>
      <c r="F76" s="47">
        <v>9.5</v>
      </c>
      <c r="G76" s="48">
        <f t="shared" si="3"/>
        <v>0</v>
      </c>
      <c r="H76" s="48">
        <f t="shared" si="4"/>
        <v>0</v>
      </c>
      <c r="I76" s="25"/>
      <c r="J76" s="25"/>
      <c r="K76" s="25"/>
      <c r="L76" s="47">
        <v>9.5</v>
      </c>
      <c r="M76" s="48">
        <f t="shared" si="5"/>
        <v>0</v>
      </c>
    </row>
    <row r="77" spans="1:13" ht="25.5">
      <c r="A77" s="98" t="s">
        <v>345</v>
      </c>
      <c r="B77" s="85" t="s">
        <v>333</v>
      </c>
      <c r="C77" s="76">
        <v>200</v>
      </c>
      <c r="D77" s="76" t="s">
        <v>145</v>
      </c>
      <c r="E77" s="25"/>
      <c r="F77" s="47">
        <v>9.5</v>
      </c>
      <c r="G77" s="48">
        <f t="shared" si="3"/>
        <v>0</v>
      </c>
      <c r="H77" s="48">
        <f t="shared" si="4"/>
        <v>0</v>
      </c>
      <c r="I77" s="25"/>
      <c r="J77" s="25"/>
      <c r="K77" s="25"/>
      <c r="L77" s="47">
        <v>9.5</v>
      </c>
      <c r="M77" s="48">
        <f t="shared" si="5"/>
        <v>0</v>
      </c>
    </row>
    <row r="78" spans="1:13" ht="25.5">
      <c r="A78" s="98" t="s">
        <v>346</v>
      </c>
      <c r="B78" s="85" t="s">
        <v>372</v>
      </c>
      <c r="C78" s="76">
        <v>85</v>
      </c>
      <c r="D78" s="76" t="s">
        <v>145</v>
      </c>
      <c r="E78" s="25"/>
      <c r="F78" s="47">
        <v>9.5</v>
      </c>
      <c r="G78" s="48">
        <f t="shared" si="3"/>
        <v>0</v>
      </c>
      <c r="H78" s="48">
        <f t="shared" si="4"/>
        <v>0</v>
      </c>
      <c r="I78" s="25"/>
      <c r="J78" s="25"/>
      <c r="K78" s="25"/>
      <c r="L78" s="47">
        <v>9.5</v>
      </c>
      <c r="M78" s="48">
        <f t="shared" si="5"/>
        <v>0</v>
      </c>
    </row>
    <row r="79" spans="1:13" ht="15">
      <c r="A79" s="98" t="s">
        <v>347</v>
      </c>
      <c r="B79" s="77" t="s">
        <v>335</v>
      </c>
      <c r="C79" s="76">
        <v>20</v>
      </c>
      <c r="D79" s="76" t="s">
        <v>145</v>
      </c>
      <c r="E79" s="25"/>
      <c r="F79" s="47">
        <v>9.5</v>
      </c>
      <c r="G79" s="48">
        <f t="shared" si="3"/>
        <v>0</v>
      </c>
      <c r="H79" s="48">
        <f t="shared" si="4"/>
        <v>0</v>
      </c>
      <c r="I79" s="25"/>
      <c r="J79" s="25"/>
      <c r="K79" s="25"/>
      <c r="L79" s="47">
        <v>9.5</v>
      </c>
      <c r="M79" s="48">
        <f t="shared" si="5"/>
        <v>0</v>
      </c>
    </row>
    <row r="80" spans="1:13" ht="15">
      <c r="A80" s="98" t="s">
        <v>348</v>
      </c>
      <c r="B80" s="85" t="s">
        <v>571</v>
      </c>
      <c r="C80" s="76">
        <v>40</v>
      </c>
      <c r="D80" s="76" t="s">
        <v>145</v>
      </c>
      <c r="E80" s="25"/>
      <c r="F80" s="47">
        <v>9.5</v>
      </c>
      <c r="G80" s="48">
        <f t="shared" si="3"/>
        <v>0</v>
      </c>
      <c r="H80" s="48">
        <f t="shared" si="4"/>
        <v>0</v>
      </c>
      <c r="I80" s="25"/>
      <c r="J80" s="25"/>
      <c r="K80" s="25"/>
      <c r="L80" s="47">
        <v>9.5</v>
      </c>
      <c r="M80" s="48">
        <f t="shared" si="5"/>
        <v>0</v>
      </c>
    </row>
    <row r="81" spans="1:13" ht="25.5">
      <c r="A81" s="98" t="s">
        <v>699</v>
      </c>
      <c r="B81" s="85" t="s">
        <v>317</v>
      </c>
      <c r="C81" s="76">
        <v>60</v>
      </c>
      <c r="D81" s="76" t="s">
        <v>145</v>
      </c>
      <c r="E81" s="25"/>
      <c r="F81" s="47">
        <v>9.5</v>
      </c>
      <c r="G81" s="48">
        <f t="shared" si="3"/>
        <v>0</v>
      </c>
      <c r="H81" s="48">
        <f t="shared" si="4"/>
        <v>0</v>
      </c>
      <c r="I81" s="25"/>
      <c r="J81" s="25"/>
      <c r="K81" s="25"/>
      <c r="L81" s="47">
        <v>9.5</v>
      </c>
      <c r="M81" s="48">
        <f t="shared" si="5"/>
        <v>0</v>
      </c>
    </row>
    <row r="82" spans="1:13" ht="15">
      <c r="A82" s="98" t="s">
        <v>349</v>
      </c>
      <c r="B82" s="85" t="s">
        <v>319</v>
      </c>
      <c r="C82" s="76">
        <v>5</v>
      </c>
      <c r="D82" s="76" t="s">
        <v>145</v>
      </c>
      <c r="E82" s="25"/>
      <c r="F82" s="47">
        <v>9.5</v>
      </c>
      <c r="G82" s="48">
        <f t="shared" si="3"/>
        <v>0</v>
      </c>
      <c r="H82" s="48">
        <f t="shared" si="4"/>
        <v>0</v>
      </c>
      <c r="I82" s="25"/>
      <c r="J82" s="25"/>
      <c r="K82" s="25"/>
      <c r="L82" s="47">
        <v>9.5</v>
      </c>
      <c r="M82" s="48">
        <f t="shared" si="5"/>
        <v>0</v>
      </c>
    </row>
    <row r="83" spans="1:13" ht="15">
      <c r="A83" s="98" t="s">
        <v>350</v>
      </c>
      <c r="B83" s="85" t="s">
        <v>318</v>
      </c>
      <c r="C83" s="76">
        <v>75</v>
      </c>
      <c r="D83" s="76" t="s">
        <v>145</v>
      </c>
      <c r="E83" s="25"/>
      <c r="F83" s="47">
        <v>9.5</v>
      </c>
      <c r="G83" s="48">
        <f t="shared" si="3"/>
        <v>0</v>
      </c>
      <c r="H83" s="48">
        <f t="shared" si="4"/>
        <v>0</v>
      </c>
      <c r="I83" s="25"/>
      <c r="J83" s="25"/>
      <c r="K83" s="25"/>
      <c r="L83" s="47">
        <v>9.5</v>
      </c>
      <c r="M83" s="48">
        <f t="shared" si="5"/>
        <v>0</v>
      </c>
    </row>
    <row r="84" spans="1:13" ht="15">
      <c r="A84" s="98" t="s">
        <v>351</v>
      </c>
      <c r="B84" s="85" t="s">
        <v>320</v>
      </c>
      <c r="C84" s="76">
        <v>310</v>
      </c>
      <c r="D84" s="76" t="s">
        <v>145</v>
      </c>
      <c r="E84" s="25"/>
      <c r="F84" s="47">
        <v>9.5</v>
      </c>
      <c r="G84" s="48">
        <f t="shared" si="3"/>
        <v>0</v>
      </c>
      <c r="H84" s="48">
        <f t="shared" si="4"/>
        <v>0</v>
      </c>
      <c r="I84" s="25"/>
      <c r="J84" s="25"/>
      <c r="K84" s="25"/>
      <c r="L84" s="47">
        <v>9.5</v>
      </c>
      <c r="M84" s="48">
        <f t="shared" si="5"/>
        <v>0</v>
      </c>
    </row>
    <row r="85" spans="1:13" ht="15">
      <c r="A85" s="98" t="s">
        <v>352</v>
      </c>
      <c r="B85" s="85" t="s">
        <v>321</v>
      </c>
      <c r="C85" s="76">
        <v>20</v>
      </c>
      <c r="D85" s="76" t="s">
        <v>145</v>
      </c>
      <c r="E85" s="25"/>
      <c r="F85" s="47">
        <v>9.5</v>
      </c>
      <c r="G85" s="48">
        <f t="shared" si="3"/>
        <v>0</v>
      </c>
      <c r="H85" s="48">
        <f t="shared" si="4"/>
        <v>0</v>
      </c>
      <c r="I85" s="25"/>
      <c r="J85" s="25"/>
      <c r="K85" s="25"/>
      <c r="L85" s="47">
        <v>9.5</v>
      </c>
      <c r="M85" s="48">
        <f t="shared" si="5"/>
        <v>0</v>
      </c>
    </row>
    <row r="86" spans="1:13" ht="15">
      <c r="A86" s="98" t="s">
        <v>353</v>
      </c>
      <c r="B86" s="85" t="s">
        <v>322</v>
      </c>
      <c r="C86" s="76">
        <v>280</v>
      </c>
      <c r="D86" s="76" t="s">
        <v>145</v>
      </c>
      <c r="E86" s="25"/>
      <c r="F86" s="47">
        <v>9.5</v>
      </c>
      <c r="G86" s="48">
        <f t="shared" si="3"/>
        <v>0</v>
      </c>
      <c r="H86" s="48">
        <f t="shared" si="4"/>
        <v>0</v>
      </c>
      <c r="I86" s="25"/>
      <c r="J86" s="25"/>
      <c r="K86" s="25"/>
      <c r="L86" s="47">
        <v>9.5</v>
      </c>
      <c r="M86" s="48">
        <f t="shared" si="5"/>
        <v>0</v>
      </c>
    </row>
    <row r="87" spans="1:13" ht="15">
      <c r="A87" s="98" t="s">
        <v>354</v>
      </c>
      <c r="B87" s="85" t="s">
        <v>323</v>
      </c>
      <c r="C87" s="76">
        <v>30</v>
      </c>
      <c r="D87" s="76" t="s">
        <v>145</v>
      </c>
      <c r="E87" s="25"/>
      <c r="F87" s="47">
        <v>9.5</v>
      </c>
      <c r="G87" s="48">
        <f t="shared" si="3"/>
        <v>0</v>
      </c>
      <c r="H87" s="48">
        <f t="shared" si="4"/>
        <v>0</v>
      </c>
      <c r="I87" s="25"/>
      <c r="J87" s="25"/>
      <c r="K87" s="25"/>
      <c r="L87" s="47">
        <v>9.5</v>
      </c>
      <c r="M87" s="48">
        <f t="shared" si="5"/>
        <v>0</v>
      </c>
    </row>
    <row r="88" spans="1:13" ht="15">
      <c r="A88" s="98" t="s">
        <v>700</v>
      </c>
      <c r="B88" s="85" t="s">
        <v>324</v>
      </c>
      <c r="C88" s="76">
        <v>100</v>
      </c>
      <c r="D88" s="76" t="s">
        <v>145</v>
      </c>
      <c r="E88" s="25"/>
      <c r="F88" s="47">
        <v>9.5</v>
      </c>
      <c r="G88" s="48">
        <f t="shared" si="3"/>
        <v>0</v>
      </c>
      <c r="H88" s="48">
        <f t="shared" si="4"/>
        <v>0</v>
      </c>
      <c r="I88" s="25"/>
      <c r="J88" s="25"/>
      <c r="K88" s="25"/>
      <c r="L88" s="47">
        <v>9.5</v>
      </c>
      <c r="M88" s="48">
        <f t="shared" si="5"/>
        <v>0</v>
      </c>
    </row>
    <row r="89" spans="1:13" ht="15">
      <c r="A89" s="98" t="s">
        <v>355</v>
      </c>
      <c r="B89" s="85" t="s">
        <v>325</v>
      </c>
      <c r="C89" s="76">
        <v>120</v>
      </c>
      <c r="D89" s="76" t="s">
        <v>145</v>
      </c>
      <c r="E89" s="25"/>
      <c r="F89" s="47">
        <v>9.5</v>
      </c>
      <c r="G89" s="48">
        <f t="shared" si="3"/>
        <v>0</v>
      </c>
      <c r="H89" s="48">
        <f t="shared" si="4"/>
        <v>0</v>
      </c>
      <c r="I89" s="25"/>
      <c r="J89" s="25"/>
      <c r="K89" s="25"/>
      <c r="L89" s="47">
        <v>9.5</v>
      </c>
      <c r="M89" s="48">
        <f t="shared" si="5"/>
        <v>0</v>
      </c>
    </row>
    <row r="90" spans="1:13" ht="15">
      <c r="A90" s="98" t="s">
        <v>356</v>
      </c>
      <c r="B90" s="85" t="s">
        <v>326</v>
      </c>
      <c r="C90" s="76">
        <v>50</v>
      </c>
      <c r="D90" s="76" t="s">
        <v>145</v>
      </c>
      <c r="E90" s="25"/>
      <c r="F90" s="47">
        <v>9.5</v>
      </c>
      <c r="G90" s="48">
        <f t="shared" si="3"/>
        <v>0</v>
      </c>
      <c r="H90" s="48">
        <f t="shared" si="4"/>
        <v>0</v>
      </c>
      <c r="I90" s="25"/>
      <c r="J90" s="25"/>
      <c r="K90" s="25"/>
      <c r="L90" s="47">
        <v>9.5</v>
      </c>
      <c r="M90" s="48">
        <f t="shared" si="5"/>
        <v>0</v>
      </c>
    </row>
    <row r="91" spans="1:13" ht="38.25">
      <c r="A91" s="98" t="s">
        <v>357</v>
      </c>
      <c r="B91" s="85" t="s">
        <v>334</v>
      </c>
      <c r="C91" s="76">
        <v>220</v>
      </c>
      <c r="D91" s="76" t="s">
        <v>145</v>
      </c>
      <c r="E91" s="25"/>
      <c r="F91" s="47">
        <v>9.5</v>
      </c>
      <c r="G91" s="48">
        <f t="shared" si="3"/>
        <v>0</v>
      </c>
      <c r="H91" s="48">
        <f t="shared" si="4"/>
        <v>0</v>
      </c>
      <c r="I91" s="25"/>
      <c r="J91" s="25"/>
      <c r="K91" s="25"/>
      <c r="L91" s="47">
        <v>9.5</v>
      </c>
      <c r="M91" s="48">
        <f t="shared" si="5"/>
        <v>0</v>
      </c>
    </row>
    <row r="92" spans="1:13" ht="15">
      <c r="A92" s="98" t="s">
        <v>358</v>
      </c>
      <c r="B92" s="77" t="s">
        <v>61</v>
      </c>
      <c r="C92" s="76">
        <v>18</v>
      </c>
      <c r="D92" s="76" t="s">
        <v>145</v>
      </c>
      <c r="E92" s="25"/>
      <c r="F92" s="47">
        <v>9.5</v>
      </c>
      <c r="G92" s="48">
        <f t="shared" si="3"/>
        <v>0</v>
      </c>
      <c r="H92" s="48">
        <f t="shared" si="4"/>
        <v>0</v>
      </c>
      <c r="I92" s="25"/>
      <c r="J92" s="25"/>
      <c r="K92" s="25"/>
      <c r="L92" s="47">
        <v>9.5</v>
      </c>
      <c r="M92" s="48">
        <f t="shared" si="5"/>
        <v>0</v>
      </c>
    </row>
    <row r="93" spans="1:13" ht="15">
      <c r="A93" s="98" t="s">
        <v>359</v>
      </c>
      <c r="B93" s="85" t="s">
        <v>327</v>
      </c>
      <c r="C93" s="76">
        <v>10</v>
      </c>
      <c r="D93" s="76" t="s">
        <v>145</v>
      </c>
      <c r="E93" s="25"/>
      <c r="F93" s="47">
        <v>9.5</v>
      </c>
      <c r="G93" s="48">
        <f t="shared" si="3"/>
        <v>0</v>
      </c>
      <c r="H93" s="48">
        <f t="shared" si="4"/>
        <v>0</v>
      </c>
      <c r="I93" s="25"/>
      <c r="J93" s="25"/>
      <c r="K93" s="25"/>
      <c r="L93" s="47">
        <v>9.5</v>
      </c>
      <c r="M93" s="48">
        <f t="shared" si="5"/>
        <v>0</v>
      </c>
    </row>
    <row r="94" spans="1:13" ht="15">
      <c r="A94" s="98" t="s">
        <v>360</v>
      </c>
      <c r="B94" s="85" t="s">
        <v>328</v>
      </c>
      <c r="C94" s="76">
        <v>5</v>
      </c>
      <c r="D94" s="76" t="s">
        <v>145</v>
      </c>
      <c r="E94" s="25"/>
      <c r="F94" s="47">
        <v>9.5</v>
      </c>
      <c r="G94" s="48">
        <f t="shared" si="3"/>
        <v>0</v>
      </c>
      <c r="H94" s="48">
        <f t="shared" si="4"/>
        <v>0</v>
      </c>
      <c r="I94" s="25"/>
      <c r="J94" s="25"/>
      <c r="K94" s="25"/>
      <c r="L94" s="47">
        <v>9.5</v>
      </c>
      <c r="M94" s="48">
        <f t="shared" si="5"/>
        <v>0</v>
      </c>
    </row>
    <row r="95" spans="1:13" ht="15">
      <c r="A95" s="98" t="s">
        <v>361</v>
      </c>
      <c r="B95" s="107" t="s">
        <v>628</v>
      </c>
      <c r="C95" s="108">
        <v>15</v>
      </c>
      <c r="D95" s="108" t="s">
        <v>145</v>
      </c>
      <c r="E95" s="25"/>
      <c r="F95" s="47">
        <v>9.5</v>
      </c>
      <c r="G95" s="48">
        <f t="shared" si="3"/>
        <v>0</v>
      </c>
      <c r="H95" s="48">
        <f t="shared" si="4"/>
        <v>0</v>
      </c>
      <c r="I95" s="25"/>
      <c r="J95" s="25"/>
      <c r="K95" s="25"/>
      <c r="L95" s="47">
        <v>9.5</v>
      </c>
      <c r="M95" s="48">
        <f t="shared" si="5"/>
        <v>0</v>
      </c>
    </row>
    <row r="96" spans="1:13" ht="15">
      <c r="A96" s="163" t="s">
        <v>716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</row>
    <row r="97" spans="1:13" ht="25.5">
      <c r="A97" s="98" t="s">
        <v>362</v>
      </c>
      <c r="B97" s="85" t="s">
        <v>30</v>
      </c>
      <c r="C97" s="76">
        <v>15</v>
      </c>
      <c r="D97" s="76" t="s">
        <v>145</v>
      </c>
      <c r="E97" s="25"/>
      <c r="F97" s="47">
        <v>9.5</v>
      </c>
      <c r="G97" s="48">
        <f aca="true" t="shared" si="6" ref="G97:G102">E97*1.095</f>
        <v>0</v>
      </c>
      <c r="H97" s="48">
        <f aca="true" t="shared" si="7" ref="H97:H102">G97*C97</f>
        <v>0</v>
      </c>
      <c r="I97" s="25"/>
      <c r="J97" s="25"/>
      <c r="K97" s="25"/>
      <c r="L97" s="47">
        <v>9.5</v>
      </c>
      <c r="M97" s="48">
        <f aca="true" t="shared" si="8" ref="M97:M102">K97*1.095</f>
        <v>0</v>
      </c>
    </row>
    <row r="98" spans="1:13" ht="15">
      <c r="A98" s="98" t="s">
        <v>363</v>
      </c>
      <c r="B98" s="85" t="s">
        <v>576</v>
      </c>
      <c r="C98" s="76">
        <v>5</v>
      </c>
      <c r="D98" s="76" t="s">
        <v>145</v>
      </c>
      <c r="E98" s="25"/>
      <c r="F98" s="47">
        <v>9.5</v>
      </c>
      <c r="G98" s="48">
        <f t="shared" si="6"/>
        <v>0</v>
      </c>
      <c r="H98" s="48">
        <f t="shared" si="7"/>
        <v>0</v>
      </c>
      <c r="I98" s="25"/>
      <c r="J98" s="25"/>
      <c r="K98" s="25"/>
      <c r="L98" s="47">
        <v>9.5</v>
      </c>
      <c r="M98" s="48">
        <f t="shared" si="8"/>
        <v>0</v>
      </c>
    </row>
    <row r="99" spans="1:13" ht="15">
      <c r="A99" s="98" t="s">
        <v>364</v>
      </c>
      <c r="B99" s="85" t="s">
        <v>630</v>
      </c>
      <c r="C99" s="76">
        <v>3</v>
      </c>
      <c r="D99" s="76" t="s">
        <v>145</v>
      </c>
      <c r="E99" s="25"/>
      <c r="F99" s="47">
        <v>9.5</v>
      </c>
      <c r="G99" s="48">
        <f t="shared" si="6"/>
        <v>0</v>
      </c>
      <c r="H99" s="48">
        <f t="shared" si="7"/>
        <v>0</v>
      </c>
      <c r="I99" s="25"/>
      <c r="J99" s="25"/>
      <c r="K99" s="25"/>
      <c r="L99" s="47">
        <v>9.5</v>
      </c>
      <c r="M99" s="48">
        <f t="shared" si="8"/>
        <v>0</v>
      </c>
    </row>
    <row r="100" spans="1:13" ht="15">
      <c r="A100" s="98" t="s">
        <v>365</v>
      </c>
      <c r="B100" s="85" t="s">
        <v>629</v>
      </c>
      <c r="C100" s="76">
        <v>1</v>
      </c>
      <c r="D100" s="76" t="s">
        <v>145</v>
      </c>
      <c r="E100" s="25"/>
      <c r="F100" s="47">
        <v>9.5</v>
      </c>
      <c r="G100" s="48">
        <f t="shared" si="6"/>
        <v>0</v>
      </c>
      <c r="H100" s="48">
        <f t="shared" si="7"/>
        <v>0</v>
      </c>
      <c r="I100" s="25"/>
      <c r="J100" s="25"/>
      <c r="K100" s="25"/>
      <c r="L100" s="47">
        <v>9.5</v>
      </c>
      <c r="M100" s="48">
        <f t="shared" si="8"/>
        <v>0</v>
      </c>
    </row>
    <row r="101" spans="1:13" ht="15">
      <c r="A101" s="98" t="s">
        <v>366</v>
      </c>
      <c r="B101" s="85" t="s">
        <v>329</v>
      </c>
      <c r="C101" s="76">
        <v>6</v>
      </c>
      <c r="D101" s="76" t="s">
        <v>145</v>
      </c>
      <c r="E101" s="25"/>
      <c r="F101" s="47">
        <v>9.5</v>
      </c>
      <c r="G101" s="48">
        <f t="shared" si="6"/>
        <v>0</v>
      </c>
      <c r="H101" s="48">
        <f t="shared" si="7"/>
        <v>0</v>
      </c>
      <c r="I101" s="25"/>
      <c r="J101" s="25"/>
      <c r="K101" s="25"/>
      <c r="L101" s="47">
        <v>9.5</v>
      </c>
      <c r="M101" s="48">
        <f t="shared" si="8"/>
        <v>0</v>
      </c>
    </row>
    <row r="102" spans="1:13" ht="25.5">
      <c r="A102" s="98" t="s">
        <v>701</v>
      </c>
      <c r="B102" s="85" t="s">
        <v>31</v>
      </c>
      <c r="C102" s="76">
        <v>5</v>
      </c>
      <c r="D102" s="76" t="s">
        <v>145</v>
      </c>
      <c r="E102" s="25"/>
      <c r="F102" s="47">
        <v>9.5</v>
      </c>
      <c r="G102" s="48">
        <f t="shared" si="6"/>
        <v>0</v>
      </c>
      <c r="H102" s="48">
        <f t="shared" si="7"/>
        <v>0</v>
      </c>
      <c r="I102" s="25"/>
      <c r="J102" s="25"/>
      <c r="K102" s="25"/>
      <c r="L102" s="47">
        <v>9.5</v>
      </c>
      <c r="M102" s="48">
        <f t="shared" si="8"/>
        <v>0</v>
      </c>
    </row>
    <row r="103" spans="1:13" ht="15">
      <c r="A103" s="163" t="s">
        <v>715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</row>
    <row r="104" spans="1:13" ht="25.5">
      <c r="A104" s="98" t="s">
        <v>367</v>
      </c>
      <c r="B104" s="85" t="s">
        <v>746</v>
      </c>
      <c r="C104" s="76">
        <v>8</v>
      </c>
      <c r="D104" s="76" t="s">
        <v>145</v>
      </c>
      <c r="E104" s="25"/>
      <c r="F104" s="47">
        <v>9.5</v>
      </c>
      <c r="G104" s="48">
        <f aca="true" t="shared" si="9" ref="G104:G115">E104*1.095</f>
        <v>0</v>
      </c>
      <c r="H104" s="48">
        <f aca="true" t="shared" si="10" ref="H104:H115">G104*C104</f>
        <v>0</v>
      </c>
      <c r="I104" s="25"/>
      <c r="J104" s="25"/>
      <c r="K104" s="25"/>
      <c r="L104" s="47">
        <v>9.5</v>
      </c>
      <c r="M104" s="48">
        <f aca="true" t="shared" si="11" ref="M104:M115">K104*1.095</f>
        <v>0</v>
      </c>
    </row>
    <row r="105" spans="1:13" ht="25.5">
      <c r="A105" s="98" t="s">
        <v>368</v>
      </c>
      <c r="B105" s="85" t="s">
        <v>747</v>
      </c>
      <c r="C105" s="76">
        <v>2</v>
      </c>
      <c r="D105" s="76" t="s">
        <v>145</v>
      </c>
      <c r="E105" s="25"/>
      <c r="F105" s="47">
        <v>9.5</v>
      </c>
      <c r="G105" s="48">
        <f t="shared" si="9"/>
        <v>0</v>
      </c>
      <c r="H105" s="48">
        <f t="shared" si="10"/>
        <v>0</v>
      </c>
      <c r="I105" s="25"/>
      <c r="J105" s="25"/>
      <c r="K105" s="25"/>
      <c r="L105" s="47">
        <v>9.5</v>
      </c>
      <c r="M105" s="48">
        <f t="shared" si="11"/>
        <v>0</v>
      </c>
    </row>
    <row r="106" spans="1:13" ht="38.25">
      <c r="A106" s="98" t="s">
        <v>369</v>
      </c>
      <c r="B106" s="85" t="s">
        <v>748</v>
      </c>
      <c r="C106" s="76">
        <v>2</v>
      </c>
      <c r="D106" s="76" t="s">
        <v>145</v>
      </c>
      <c r="E106" s="25"/>
      <c r="F106" s="47">
        <v>9.5</v>
      </c>
      <c r="G106" s="48">
        <f t="shared" si="9"/>
        <v>0</v>
      </c>
      <c r="H106" s="48">
        <f t="shared" si="10"/>
        <v>0</v>
      </c>
      <c r="I106" s="25"/>
      <c r="J106" s="25"/>
      <c r="K106" s="25"/>
      <c r="L106" s="47">
        <v>9.5</v>
      </c>
      <c r="M106" s="48">
        <f t="shared" si="11"/>
        <v>0</v>
      </c>
    </row>
    <row r="107" spans="1:13" ht="25.5">
      <c r="A107" s="98" t="s">
        <v>370</v>
      </c>
      <c r="B107" s="85" t="s">
        <v>749</v>
      </c>
      <c r="C107" s="76">
        <v>2</v>
      </c>
      <c r="D107" s="76" t="s">
        <v>145</v>
      </c>
      <c r="E107" s="25"/>
      <c r="F107" s="47">
        <v>9.5</v>
      </c>
      <c r="G107" s="48">
        <f t="shared" si="9"/>
        <v>0</v>
      </c>
      <c r="H107" s="48">
        <f t="shared" si="10"/>
        <v>0</v>
      </c>
      <c r="I107" s="25"/>
      <c r="J107" s="25"/>
      <c r="K107" s="25"/>
      <c r="L107" s="47">
        <v>9.5</v>
      </c>
      <c r="M107" s="48">
        <f t="shared" si="11"/>
        <v>0</v>
      </c>
    </row>
    <row r="108" spans="1:13" ht="25.5">
      <c r="A108" s="98" t="s">
        <v>371</v>
      </c>
      <c r="B108" s="85" t="s">
        <v>375</v>
      </c>
      <c r="C108" s="76">
        <v>15</v>
      </c>
      <c r="D108" s="76" t="s">
        <v>145</v>
      </c>
      <c r="E108" s="25"/>
      <c r="F108" s="47">
        <v>9.5</v>
      </c>
      <c r="G108" s="48">
        <f t="shared" si="9"/>
        <v>0</v>
      </c>
      <c r="H108" s="48">
        <f t="shared" si="10"/>
        <v>0</v>
      </c>
      <c r="I108" s="25"/>
      <c r="J108" s="25"/>
      <c r="K108" s="25"/>
      <c r="L108" s="47">
        <v>9.5</v>
      </c>
      <c r="M108" s="48">
        <f t="shared" si="11"/>
        <v>0</v>
      </c>
    </row>
    <row r="109" spans="1:13" ht="25.5">
      <c r="A109" s="98" t="s">
        <v>498</v>
      </c>
      <c r="B109" s="85" t="s">
        <v>376</v>
      </c>
      <c r="C109" s="76">
        <v>2</v>
      </c>
      <c r="D109" s="76" t="s">
        <v>145</v>
      </c>
      <c r="E109" s="25"/>
      <c r="F109" s="47">
        <v>9.5</v>
      </c>
      <c r="G109" s="48">
        <f t="shared" si="9"/>
        <v>0</v>
      </c>
      <c r="H109" s="48">
        <f t="shared" si="10"/>
        <v>0</v>
      </c>
      <c r="I109" s="25"/>
      <c r="J109" s="25"/>
      <c r="K109" s="25"/>
      <c r="L109" s="47">
        <v>9.5</v>
      </c>
      <c r="M109" s="48">
        <f t="shared" si="11"/>
        <v>0</v>
      </c>
    </row>
    <row r="110" spans="1:13" ht="25.5">
      <c r="A110" s="98" t="s">
        <v>499</v>
      </c>
      <c r="B110" s="85" t="s">
        <v>750</v>
      </c>
      <c r="C110" s="76">
        <v>2</v>
      </c>
      <c r="D110" s="76" t="s">
        <v>145</v>
      </c>
      <c r="E110" s="25"/>
      <c r="F110" s="47">
        <v>9.5</v>
      </c>
      <c r="G110" s="48">
        <f t="shared" si="9"/>
        <v>0</v>
      </c>
      <c r="H110" s="48">
        <f t="shared" si="10"/>
        <v>0</v>
      </c>
      <c r="I110" s="25"/>
      <c r="J110" s="25"/>
      <c r="K110" s="25"/>
      <c r="L110" s="47">
        <v>9.5</v>
      </c>
      <c r="M110" s="48">
        <f t="shared" si="11"/>
        <v>0</v>
      </c>
    </row>
    <row r="111" spans="1:13" ht="25.5">
      <c r="A111" s="98" t="s">
        <v>702</v>
      </c>
      <c r="B111" s="85" t="s">
        <v>374</v>
      </c>
      <c r="C111" s="76">
        <v>3</v>
      </c>
      <c r="D111" s="76" t="s">
        <v>145</v>
      </c>
      <c r="E111" s="25"/>
      <c r="F111" s="47">
        <v>9.5</v>
      </c>
      <c r="G111" s="48">
        <f t="shared" si="9"/>
        <v>0</v>
      </c>
      <c r="H111" s="48">
        <f t="shared" si="10"/>
        <v>0</v>
      </c>
      <c r="I111" s="25"/>
      <c r="J111" s="25"/>
      <c r="K111" s="25"/>
      <c r="L111" s="47">
        <v>9.5</v>
      </c>
      <c r="M111" s="48">
        <f t="shared" si="11"/>
        <v>0</v>
      </c>
    </row>
    <row r="112" spans="1:13" ht="25.5">
      <c r="A112" s="98" t="s">
        <v>500</v>
      </c>
      <c r="B112" s="77" t="s">
        <v>572</v>
      </c>
      <c r="C112" s="76">
        <v>1.5</v>
      </c>
      <c r="D112" s="76" t="s">
        <v>145</v>
      </c>
      <c r="E112" s="25"/>
      <c r="F112" s="47">
        <v>9.5</v>
      </c>
      <c r="G112" s="48">
        <f t="shared" si="9"/>
        <v>0</v>
      </c>
      <c r="H112" s="48">
        <f t="shared" si="10"/>
        <v>0</v>
      </c>
      <c r="I112" s="25"/>
      <c r="J112" s="25"/>
      <c r="K112" s="25"/>
      <c r="L112" s="47">
        <v>9.5</v>
      </c>
      <c r="M112" s="48">
        <f t="shared" si="11"/>
        <v>0</v>
      </c>
    </row>
    <row r="113" spans="1:13" ht="38.25">
      <c r="A113" s="98" t="s">
        <v>703</v>
      </c>
      <c r="B113" s="85" t="s">
        <v>373</v>
      </c>
      <c r="C113" s="76">
        <v>4</v>
      </c>
      <c r="D113" s="76" t="s">
        <v>145</v>
      </c>
      <c r="E113" s="25"/>
      <c r="F113" s="47">
        <v>9.5</v>
      </c>
      <c r="G113" s="48">
        <f t="shared" si="9"/>
        <v>0</v>
      </c>
      <c r="H113" s="48">
        <f t="shared" si="10"/>
        <v>0</v>
      </c>
      <c r="I113" s="25"/>
      <c r="J113" s="25"/>
      <c r="K113" s="25"/>
      <c r="L113" s="47">
        <v>9.5</v>
      </c>
      <c r="M113" s="48">
        <f t="shared" si="11"/>
        <v>0</v>
      </c>
    </row>
    <row r="114" spans="1:13" ht="38.25">
      <c r="A114" s="98" t="s">
        <v>501</v>
      </c>
      <c r="B114" s="85" t="s">
        <v>751</v>
      </c>
      <c r="C114" s="76">
        <v>1</v>
      </c>
      <c r="D114" s="76" t="s">
        <v>145</v>
      </c>
      <c r="E114" s="25"/>
      <c r="F114" s="47">
        <v>9.5</v>
      </c>
      <c r="G114" s="48">
        <f t="shared" si="9"/>
        <v>0</v>
      </c>
      <c r="H114" s="48">
        <f t="shared" si="10"/>
        <v>0</v>
      </c>
      <c r="I114" s="25"/>
      <c r="J114" s="25"/>
      <c r="K114" s="25"/>
      <c r="L114" s="47">
        <v>9.5</v>
      </c>
      <c r="M114" s="48">
        <f t="shared" si="11"/>
        <v>0</v>
      </c>
    </row>
    <row r="115" spans="1:13" ht="25.5">
      <c r="A115" s="98" t="s">
        <v>502</v>
      </c>
      <c r="B115" s="85" t="s">
        <v>752</v>
      </c>
      <c r="C115" s="76">
        <v>10</v>
      </c>
      <c r="D115" s="76" t="s">
        <v>145</v>
      </c>
      <c r="E115" s="25"/>
      <c r="F115" s="47">
        <v>9.5</v>
      </c>
      <c r="G115" s="48">
        <f t="shared" si="9"/>
        <v>0</v>
      </c>
      <c r="H115" s="48">
        <f t="shared" si="10"/>
        <v>0</v>
      </c>
      <c r="I115" s="25"/>
      <c r="J115" s="25"/>
      <c r="K115" s="25"/>
      <c r="L115" s="47">
        <v>9.5</v>
      </c>
      <c r="M115" s="48">
        <f t="shared" si="11"/>
        <v>0</v>
      </c>
    </row>
    <row r="116" spans="1:13" ht="15">
      <c r="A116" s="163" t="s">
        <v>714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</row>
    <row r="117" spans="1:13" ht="51">
      <c r="A117" s="98" t="s">
        <v>503</v>
      </c>
      <c r="B117" s="85" t="s">
        <v>331</v>
      </c>
      <c r="C117" s="76">
        <v>20</v>
      </c>
      <c r="D117" s="76" t="s">
        <v>145</v>
      </c>
      <c r="E117" s="25"/>
      <c r="F117" s="47">
        <v>9.5</v>
      </c>
      <c r="G117" s="48">
        <f>E117*1.095</f>
        <v>0</v>
      </c>
      <c r="H117" s="48">
        <f>G117*C117</f>
        <v>0</v>
      </c>
      <c r="I117" s="25"/>
      <c r="J117" s="25"/>
      <c r="K117" s="25"/>
      <c r="L117" s="47">
        <v>9.5</v>
      </c>
      <c r="M117" s="48">
        <f>K117*1.095</f>
        <v>0</v>
      </c>
    </row>
    <row r="118" spans="1:13" ht="48" customHeight="1">
      <c r="A118" s="98" t="s">
        <v>504</v>
      </c>
      <c r="B118" s="85" t="s">
        <v>330</v>
      </c>
      <c r="C118" s="76">
        <v>30</v>
      </c>
      <c r="D118" s="76" t="s">
        <v>145</v>
      </c>
      <c r="E118" s="25"/>
      <c r="F118" s="47">
        <v>9.5</v>
      </c>
      <c r="G118" s="48">
        <f>E118*1.095</f>
        <v>0</v>
      </c>
      <c r="H118" s="48">
        <f>G118*C118</f>
        <v>0</v>
      </c>
      <c r="I118" s="25"/>
      <c r="J118" s="25"/>
      <c r="K118" s="25"/>
      <c r="L118" s="47">
        <v>9.5</v>
      </c>
      <c r="M118" s="48">
        <f>K118*1.095</f>
        <v>0</v>
      </c>
    </row>
    <row r="119" spans="1:13" s="102" customFormat="1" ht="15">
      <c r="A119" s="99"/>
      <c r="B119" s="100" t="s">
        <v>182</v>
      </c>
      <c r="C119" s="99"/>
      <c r="D119" s="99"/>
      <c r="E119" s="101">
        <f>SUM(E14:E63,E65:E95,E97:E102,E104:E115,E117:E118)</f>
        <v>0</v>
      </c>
      <c r="F119" s="101"/>
      <c r="G119" s="101">
        <f aca="true" t="shared" si="12" ref="G119:M119">SUM(G14:G63,G65:G95,G97:G102,G104:G115,G117:G118)</f>
        <v>0</v>
      </c>
      <c r="H119" s="101">
        <f t="shared" si="12"/>
        <v>0</v>
      </c>
      <c r="I119" s="101"/>
      <c r="J119" s="101"/>
      <c r="K119" s="101">
        <f t="shared" si="12"/>
        <v>0</v>
      </c>
      <c r="L119" s="101"/>
      <c r="M119" s="101">
        <f t="shared" si="12"/>
        <v>0</v>
      </c>
    </row>
    <row r="121" spans="1:7" s="29" customFormat="1" ht="15">
      <c r="A121" s="9" t="s">
        <v>158</v>
      </c>
      <c r="B121" s="9"/>
      <c r="C121" s="9"/>
      <c r="D121" s="9"/>
      <c r="E121" s="9"/>
      <c r="F121" s="9"/>
      <c r="G121" s="9"/>
    </row>
    <row r="122" spans="1:13" s="29" customFormat="1" ht="15">
      <c r="A122" s="8" t="s">
        <v>159</v>
      </c>
      <c r="B122" s="8"/>
      <c r="C122" s="8"/>
      <c r="D122" s="7" t="s">
        <v>166</v>
      </c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29" customFormat="1" ht="15">
      <c r="A123" s="8" t="s">
        <v>706</v>
      </c>
      <c r="B123" s="8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29" customFormat="1" ht="15">
      <c r="A124" s="8" t="s">
        <v>707</v>
      </c>
      <c r="B124" s="8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29" customFormat="1" ht="15">
      <c r="A125" s="8" t="s">
        <v>162</v>
      </c>
      <c r="B125" s="8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29" customFormat="1" ht="15">
      <c r="A126" s="8" t="s">
        <v>160</v>
      </c>
      <c r="B126" s="8"/>
      <c r="C126" s="8"/>
      <c r="D126" s="7" t="s">
        <v>167</v>
      </c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29" customFormat="1" ht="30" customHeight="1">
      <c r="A127" s="10" t="s">
        <v>161</v>
      </c>
      <c r="B127" s="10"/>
      <c r="C127" s="10"/>
      <c r="D127" s="7" t="s">
        <v>168</v>
      </c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29" customFormat="1" ht="15">
      <c r="A128" s="8" t="s">
        <v>163</v>
      </c>
      <c r="B128" s="8"/>
      <c r="C128" s="8"/>
      <c r="D128" s="7" t="s">
        <v>169</v>
      </c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29" customFormat="1" ht="15">
      <c r="A129" s="8" t="s">
        <v>711</v>
      </c>
      <c r="B129" s="8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29" customFormat="1" ht="29.25" customHeight="1">
      <c r="A130" s="8" t="s">
        <v>164</v>
      </c>
      <c r="B130" s="8"/>
      <c r="C130" s="8"/>
      <c r="D130" s="7" t="s">
        <v>712</v>
      </c>
      <c r="E130" s="7"/>
      <c r="F130" s="7"/>
      <c r="G130" s="7"/>
      <c r="H130" s="7"/>
      <c r="I130" s="7"/>
      <c r="J130" s="7"/>
      <c r="K130" s="7"/>
      <c r="L130" s="7"/>
      <c r="M130" s="7"/>
    </row>
    <row r="131" spans="1:10" s="29" customFormat="1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2" s="29" customFormat="1" ht="15.75" thickBot="1">
      <c r="A132" s="9" t="s">
        <v>170</v>
      </c>
      <c r="B132" s="9"/>
    </row>
    <row r="133" spans="1:13" s="29" customFormat="1" ht="51">
      <c r="A133" s="32" t="s">
        <v>102</v>
      </c>
      <c r="B133" s="33" t="s">
        <v>188</v>
      </c>
      <c r="C133" s="33" t="s">
        <v>103</v>
      </c>
      <c r="D133" s="33" t="s">
        <v>104</v>
      </c>
      <c r="E133" s="34" t="s">
        <v>105</v>
      </c>
      <c r="F133" s="34" t="s">
        <v>708</v>
      </c>
      <c r="G133" s="35" t="s">
        <v>106</v>
      </c>
      <c r="H133" s="35" t="s">
        <v>107</v>
      </c>
      <c r="I133" s="36" t="s">
        <v>108</v>
      </c>
      <c r="J133" s="36" t="s">
        <v>157</v>
      </c>
      <c r="K133" s="36" t="s">
        <v>109</v>
      </c>
      <c r="L133" s="36" t="s">
        <v>708</v>
      </c>
      <c r="M133" s="35" t="s">
        <v>165</v>
      </c>
    </row>
    <row r="134" spans="1:13" s="29" customFormat="1" ht="15">
      <c r="A134" s="37">
        <v>0</v>
      </c>
      <c r="B134" s="38">
        <v>1</v>
      </c>
      <c r="C134" s="38">
        <v>2</v>
      </c>
      <c r="D134" s="38">
        <v>3</v>
      </c>
      <c r="E134" s="39">
        <v>4</v>
      </c>
      <c r="F134" s="39">
        <v>5</v>
      </c>
      <c r="G134" s="40" t="s">
        <v>709</v>
      </c>
      <c r="H134" s="40" t="s">
        <v>110</v>
      </c>
      <c r="I134" s="41">
        <v>8</v>
      </c>
      <c r="J134" s="41">
        <v>9</v>
      </c>
      <c r="K134" s="41">
        <v>10</v>
      </c>
      <c r="L134" s="41">
        <v>11</v>
      </c>
      <c r="M134" s="40" t="s">
        <v>710</v>
      </c>
    </row>
    <row r="135" spans="1:13" s="29" customFormat="1" ht="15">
      <c r="A135" s="12" t="s">
        <v>174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29" customFormat="1" ht="15">
      <c r="A136" s="61" t="s">
        <v>111</v>
      </c>
      <c r="B136" s="62" t="s">
        <v>171</v>
      </c>
      <c r="C136" s="63">
        <v>50</v>
      </c>
      <c r="D136" s="63" t="s">
        <v>146</v>
      </c>
      <c r="E136" s="63">
        <v>1.25</v>
      </c>
      <c r="F136" s="63">
        <v>9.5</v>
      </c>
      <c r="G136" s="64">
        <f>E136*1.095</f>
        <v>1.36875</v>
      </c>
      <c r="H136" s="64">
        <f>(G136*C136)</f>
        <v>68.4375</v>
      </c>
      <c r="I136" s="63" t="s">
        <v>176</v>
      </c>
      <c r="J136" s="63" t="s">
        <v>177</v>
      </c>
      <c r="K136" s="63">
        <v>1.37</v>
      </c>
      <c r="L136" s="63">
        <v>9.5</v>
      </c>
      <c r="M136" s="64">
        <f>K136*1.095</f>
        <v>1.50015</v>
      </c>
    </row>
    <row r="137" spans="1:13" s="29" customFormat="1" ht="15">
      <c r="A137" s="61" t="s">
        <v>112</v>
      </c>
      <c r="B137" s="62" t="s">
        <v>172</v>
      </c>
      <c r="C137" s="63">
        <v>20</v>
      </c>
      <c r="D137" s="63" t="s">
        <v>145</v>
      </c>
      <c r="E137" s="63">
        <v>2.52</v>
      </c>
      <c r="F137" s="63">
        <v>9.5</v>
      </c>
      <c r="G137" s="64">
        <f>E137*1.095</f>
        <v>2.7594</v>
      </c>
      <c r="H137" s="64">
        <f>(G137*C137)</f>
        <v>55.187999999999995</v>
      </c>
      <c r="I137" s="63" t="s">
        <v>178</v>
      </c>
      <c r="J137" s="63" t="s">
        <v>181</v>
      </c>
      <c r="K137" s="63">
        <v>2.52</v>
      </c>
      <c r="L137" s="63">
        <v>9.5</v>
      </c>
      <c r="M137" s="64">
        <f>K137*1.095</f>
        <v>2.7594</v>
      </c>
    </row>
    <row r="138" spans="1:13" s="29" customFormat="1" ht="15">
      <c r="A138" s="61" t="s">
        <v>113</v>
      </c>
      <c r="B138" s="65" t="s">
        <v>173</v>
      </c>
      <c r="C138" s="63">
        <v>45</v>
      </c>
      <c r="D138" s="63" t="s">
        <v>175</v>
      </c>
      <c r="E138" s="63">
        <v>0.45</v>
      </c>
      <c r="F138" s="63">
        <v>9.5</v>
      </c>
      <c r="G138" s="64">
        <f>E138*1.095</f>
        <v>0.49275</v>
      </c>
      <c r="H138" s="64">
        <f>(G138*C138)</f>
        <v>22.173750000000002</v>
      </c>
      <c r="I138" s="63" t="s">
        <v>179</v>
      </c>
      <c r="J138" s="63" t="s">
        <v>180</v>
      </c>
      <c r="K138" s="63">
        <v>0.45</v>
      </c>
      <c r="L138" s="63">
        <v>9.5</v>
      </c>
      <c r="M138" s="64">
        <f>K138*1.095</f>
        <v>0.49275</v>
      </c>
    </row>
    <row r="139" spans="1:13" s="95" customFormat="1" ht="21" customHeight="1">
      <c r="A139" s="91"/>
      <c r="B139" s="92" t="s">
        <v>182</v>
      </c>
      <c r="C139" s="56"/>
      <c r="D139" s="56"/>
      <c r="E139" s="56">
        <f>SUM(E136:E138)</f>
        <v>4.22</v>
      </c>
      <c r="F139" s="56"/>
      <c r="G139" s="93">
        <f>SUM(G136:G138)</f>
        <v>4.6209</v>
      </c>
      <c r="H139" s="93">
        <f>SUM(H136:H138)</f>
        <v>145.79925</v>
      </c>
      <c r="I139" s="56"/>
      <c r="J139" s="56"/>
      <c r="K139" s="56">
        <f>SUM(K136:K138)</f>
        <v>4.34</v>
      </c>
      <c r="L139" s="56"/>
      <c r="M139" s="94">
        <f>SUM(M136:M138)</f>
        <v>4.7523</v>
      </c>
    </row>
    <row r="140" spans="1:13" s="96" customFormat="1" ht="15">
      <c r="A140" s="72"/>
      <c r="B140" s="72"/>
      <c r="C140" s="72"/>
      <c r="D140" s="155"/>
      <c r="E140" s="155"/>
      <c r="F140" s="155"/>
      <c r="G140" s="155"/>
      <c r="H140" s="155"/>
      <c r="I140" s="72"/>
      <c r="J140" s="72"/>
      <c r="K140" s="72"/>
      <c r="L140" s="72"/>
      <c r="M140" s="72"/>
    </row>
    <row r="141" spans="1:2" s="29" customFormat="1" ht="15">
      <c r="A141" s="2" t="s">
        <v>183</v>
      </c>
      <c r="B141" s="2"/>
    </row>
    <row r="142" spans="1:13" ht="15">
      <c r="A142" s="140" t="s">
        <v>184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2"/>
    </row>
    <row r="143" spans="1:13" ht="15">
      <c r="A143" s="140" t="s">
        <v>185</v>
      </c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2"/>
    </row>
    <row r="144" spans="1:13" ht="15">
      <c r="A144" s="140" t="s">
        <v>186</v>
      </c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2"/>
    </row>
    <row r="145" spans="1:13" ht="15">
      <c r="A145" s="140" t="s">
        <v>187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2"/>
    </row>
    <row r="146" spans="1:13" ht="15">
      <c r="A146" s="145" t="s">
        <v>190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7"/>
    </row>
    <row r="147" spans="1:13" ht="15">
      <c r="A147" s="140" t="s">
        <v>191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2"/>
    </row>
    <row r="149" spans="1:7" ht="15">
      <c r="A149" s="144" t="s">
        <v>192</v>
      </c>
      <c r="B149" s="144"/>
      <c r="C149" s="144"/>
      <c r="D149" s="144"/>
      <c r="E149" s="144"/>
      <c r="F149" s="144"/>
      <c r="G149" s="144"/>
    </row>
    <row r="150" spans="1:13" ht="15">
      <c r="A150" s="145" t="s">
        <v>193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7"/>
    </row>
    <row r="151" spans="1:13" ht="15">
      <c r="A151" s="145" t="s">
        <v>566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7"/>
    </row>
    <row r="153" spans="1:3" ht="15">
      <c r="A153" s="160" t="s">
        <v>194</v>
      </c>
      <c r="B153" s="160"/>
      <c r="C153" s="160"/>
    </row>
    <row r="154" spans="1:13" ht="15">
      <c r="A154" s="162" t="s">
        <v>195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</row>
    <row r="155" spans="1:13" ht="15">
      <c r="A155" s="162" t="s">
        <v>336</v>
      </c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</row>
    <row r="156" spans="1:13" ht="15">
      <c r="A156" s="164" t="s">
        <v>337</v>
      </c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</row>
    <row r="157" spans="1:13" ht="15">
      <c r="A157" s="159" t="s">
        <v>573</v>
      </c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</row>
    <row r="159" spans="1:13" ht="15">
      <c r="A159" s="143" t="s">
        <v>196</v>
      </c>
      <c r="B159" s="143"/>
      <c r="C159" s="143"/>
      <c r="D159" s="143"/>
      <c r="E159" s="97"/>
      <c r="F159" s="97"/>
      <c r="G159" s="143" t="s">
        <v>197</v>
      </c>
      <c r="H159" s="143"/>
      <c r="I159" s="143" t="s">
        <v>198</v>
      </c>
      <c r="J159" s="143"/>
      <c r="K159" s="143"/>
      <c r="L159" s="143"/>
      <c r="M159" s="143"/>
    </row>
  </sheetData>
  <sheetProtection password="C9C1" sheet="1" objects="1" scenarios="1"/>
  <mergeCells count="58">
    <mergeCell ref="A159:D159"/>
    <mergeCell ref="G159:H159"/>
    <mergeCell ref="A135:M135"/>
    <mergeCell ref="A153:C153"/>
    <mergeCell ref="A146:M146"/>
    <mergeCell ref="A147:M147"/>
    <mergeCell ref="A144:M144"/>
    <mergeCell ref="A145:M145"/>
    <mergeCell ref="D128:M128"/>
    <mergeCell ref="D129:M129"/>
    <mergeCell ref="A156:M156"/>
    <mergeCell ref="A124:C124"/>
    <mergeCell ref="I159:M159"/>
    <mergeCell ref="D125:M125"/>
    <mergeCell ref="D126:M126"/>
    <mergeCell ref="D140:H140"/>
    <mergeCell ref="A141:B141"/>
    <mergeCell ref="A132:B132"/>
    <mergeCell ref="A143:M143"/>
    <mergeCell ref="A149:G149"/>
    <mergeCell ref="A150:M150"/>
    <mergeCell ref="A126:C126"/>
    <mergeCell ref="D130:M130"/>
    <mergeCell ref="A127:C127"/>
    <mergeCell ref="D127:M127"/>
    <mergeCell ref="A128:C128"/>
    <mergeCell ref="A129:C129"/>
    <mergeCell ref="A130:C130"/>
    <mergeCell ref="A157:M157"/>
    <mergeCell ref="A154:M154"/>
    <mergeCell ref="A155:M155"/>
    <mergeCell ref="A142:M142"/>
    <mergeCell ref="A6:D6"/>
    <mergeCell ref="H6:K6"/>
    <mergeCell ref="D123:M123"/>
    <mergeCell ref="A13:M13"/>
    <mergeCell ref="A64:M64"/>
    <mergeCell ref="A96:M96"/>
    <mergeCell ref="A4:D4"/>
    <mergeCell ref="H4:K4"/>
    <mergeCell ref="A5:D5"/>
    <mergeCell ref="H5:K5"/>
    <mergeCell ref="D124:M124"/>
    <mergeCell ref="A125:C125"/>
    <mergeCell ref="A103:M103"/>
    <mergeCell ref="A116:M116"/>
    <mergeCell ref="A122:C122"/>
    <mergeCell ref="A123:C123"/>
    <mergeCell ref="A151:M151"/>
    <mergeCell ref="A1:D1"/>
    <mergeCell ref="H1:K1"/>
    <mergeCell ref="A121:C121"/>
    <mergeCell ref="D121:G121"/>
    <mergeCell ref="D122:M122"/>
    <mergeCell ref="A2:D2"/>
    <mergeCell ref="H2:K2"/>
    <mergeCell ref="A3:D3"/>
    <mergeCell ref="H3:K3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4" r:id="rId1"/>
  <headerFooter>
    <oddHeader>&amp;COBR-3/1 H</oddHeader>
  </headerFooter>
  <rowBreaks count="3" manualBreakCount="3">
    <brk id="112" max="12" man="1"/>
    <brk id="140" max="12" man="1"/>
    <brk id="16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60">
      <selection activeCell="A77" sqref="A77:M77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760</v>
      </c>
      <c r="G9" s="75" t="s">
        <v>581</v>
      </c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761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9.25" customHeight="1">
      <c r="A14" s="98" t="s">
        <v>111</v>
      </c>
      <c r="B14" s="85" t="s">
        <v>74</v>
      </c>
      <c r="C14" s="76">
        <v>6</v>
      </c>
      <c r="D14" s="76" t="s">
        <v>146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25.5" customHeight="1">
      <c r="A15" s="98" t="s">
        <v>112</v>
      </c>
      <c r="B15" s="85" t="s">
        <v>73</v>
      </c>
      <c r="C15" s="76">
        <v>6</v>
      </c>
      <c r="D15" s="76" t="s">
        <v>146</v>
      </c>
      <c r="E15" s="25"/>
      <c r="F15" s="47">
        <v>9.5</v>
      </c>
      <c r="G15" s="48">
        <f>E15*1.095</f>
        <v>0</v>
      </c>
      <c r="H15" s="48">
        <f>G15*C15</f>
        <v>0</v>
      </c>
      <c r="I15" s="25"/>
      <c r="J15" s="25"/>
      <c r="K15" s="25"/>
      <c r="L15" s="47">
        <v>9.5</v>
      </c>
      <c r="M15" s="48">
        <f>K15*1.095</f>
        <v>0</v>
      </c>
    </row>
    <row r="16" spans="1:13" ht="25.5" customHeight="1">
      <c r="A16" s="98" t="s">
        <v>113</v>
      </c>
      <c r="B16" s="85" t="s">
        <v>75</v>
      </c>
      <c r="C16" s="76">
        <v>4</v>
      </c>
      <c r="D16" s="76" t="s">
        <v>146</v>
      </c>
      <c r="E16" s="25"/>
      <c r="F16" s="47">
        <v>9.5</v>
      </c>
      <c r="G16" s="48">
        <f>E16*1.095</f>
        <v>0</v>
      </c>
      <c r="H16" s="48">
        <f>G16*C16</f>
        <v>0</v>
      </c>
      <c r="I16" s="25"/>
      <c r="J16" s="25"/>
      <c r="K16" s="25"/>
      <c r="L16" s="47">
        <v>9.5</v>
      </c>
      <c r="M16" s="48">
        <f>K16*1.095</f>
        <v>0</v>
      </c>
    </row>
    <row r="17" spans="1:13" ht="32.25" customHeight="1">
      <c r="A17" s="98" t="s">
        <v>114</v>
      </c>
      <c r="B17" s="85" t="s">
        <v>72</v>
      </c>
      <c r="C17" s="76">
        <v>4</v>
      </c>
      <c r="D17" s="76" t="s">
        <v>146</v>
      </c>
      <c r="E17" s="25"/>
      <c r="F17" s="47">
        <v>9.5</v>
      </c>
      <c r="G17" s="48">
        <f>E17*1.095</f>
        <v>0</v>
      </c>
      <c r="H17" s="48">
        <f>G17*C17</f>
        <v>0</v>
      </c>
      <c r="I17" s="25"/>
      <c r="J17" s="25"/>
      <c r="K17" s="25"/>
      <c r="L17" s="47">
        <v>9.5</v>
      </c>
      <c r="M17" s="48">
        <f>K17*1.095</f>
        <v>0</v>
      </c>
    </row>
    <row r="18" spans="1:13" ht="15">
      <c r="A18" s="109"/>
      <c r="B18" s="110"/>
      <c r="C18" s="110"/>
      <c r="D18" s="110"/>
      <c r="E18" s="110"/>
      <c r="F18" s="110"/>
      <c r="G18" s="111" t="s">
        <v>762</v>
      </c>
      <c r="H18" s="110"/>
      <c r="I18" s="110"/>
      <c r="J18" s="110"/>
      <c r="K18" s="110"/>
      <c r="L18" s="110"/>
      <c r="M18" s="110"/>
    </row>
    <row r="19" spans="1:13" ht="25.5">
      <c r="A19" s="98" t="s">
        <v>115</v>
      </c>
      <c r="B19" s="85" t="s">
        <v>396</v>
      </c>
      <c r="C19" s="76">
        <v>10</v>
      </c>
      <c r="D19" s="76" t="s">
        <v>145</v>
      </c>
      <c r="E19" s="25"/>
      <c r="F19" s="47">
        <v>9.5</v>
      </c>
      <c r="G19" s="48">
        <f aca="true" t="shared" si="0" ref="G19:G33">E19*1.095</f>
        <v>0</v>
      </c>
      <c r="H19" s="48">
        <f aca="true" t="shared" si="1" ref="H19:H33">G19*C19</f>
        <v>0</v>
      </c>
      <c r="I19" s="25"/>
      <c r="J19" s="25"/>
      <c r="K19" s="25"/>
      <c r="L19" s="47">
        <v>9.5</v>
      </c>
      <c r="M19" s="48">
        <f aca="true" t="shared" si="2" ref="M19:M33">K19*1.095</f>
        <v>0</v>
      </c>
    </row>
    <row r="20" spans="1:13" ht="25.5">
      <c r="A20" s="98" t="s">
        <v>116</v>
      </c>
      <c r="B20" s="85" t="s">
        <v>397</v>
      </c>
      <c r="C20" s="76">
        <v>10</v>
      </c>
      <c r="D20" s="76" t="s">
        <v>145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25.5">
      <c r="A21" s="98" t="s">
        <v>117</v>
      </c>
      <c r="B21" s="77" t="s">
        <v>758</v>
      </c>
      <c r="C21" s="76">
        <v>16</v>
      </c>
      <c r="D21" s="76" t="s">
        <v>145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25.5">
      <c r="A22" s="98" t="s">
        <v>118</v>
      </c>
      <c r="B22" s="85" t="s">
        <v>757</v>
      </c>
      <c r="C22" s="76">
        <v>16</v>
      </c>
      <c r="D22" s="76" t="s">
        <v>145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25.5">
      <c r="A23" s="98" t="s">
        <v>119</v>
      </c>
      <c r="B23" s="85" t="s">
        <v>401</v>
      </c>
      <c r="C23" s="76">
        <v>65</v>
      </c>
      <c r="D23" s="76" t="s">
        <v>145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25.5">
      <c r="A24" s="98" t="s">
        <v>120</v>
      </c>
      <c r="B24" s="85" t="s">
        <v>399</v>
      </c>
      <c r="C24" s="76">
        <v>10</v>
      </c>
      <c r="D24" s="76" t="s">
        <v>145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ht="25.5">
      <c r="A25" s="98" t="s">
        <v>121</v>
      </c>
      <c r="B25" s="85" t="s">
        <v>400</v>
      </c>
      <c r="C25" s="76">
        <v>10</v>
      </c>
      <c r="D25" s="76" t="s">
        <v>145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25.5">
      <c r="A26" s="98" t="s">
        <v>122</v>
      </c>
      <c r="B26" s="85" t="s">
        <v>398</v>
      </c>
      <c r="C26" s="76">
        <v>17.5</v>
      </c>
      <c r="D26" s="76" t="s">
        <v>145</v>
      </c>
      <c r="E26" s="25"/>
      <c r="F26" s="47">
        <v>9.5</v>
      </c>
      <c r="G26" s="48">
        <f t="shared" si="0"/>
        <v>0</v>
      </c>
      <c r="H26" s="48">
        <f t="shared" si="1"/>
        <v>0</v>
      </c>
      <c r="I26" s="25"/>
      <c r="J26" s="25"/>
      <c r="K26" s="25"/>
      <c r="L26" s="47">
        <v>9.5</v>
      </c>
      <c r="M26" s="48">
        <f t="shared" si="2"/>
        <v>0</v>
      </c>
    </row>
    <row r="27" spans="1:13" ht="25.5">
      <c r="A27" s="98" t="s">
        <v>200</v>
      </c>
      <c r="B27" s="85" t="s">
        <v>680</v>
      </c>
      <c r="C27" s="76">
        <v>5.5</v>
      </c>
      <c r="D27" s="76" t="s">
        <v>145</v>
      </c>
      <c r="E27" s="25"/>
      <c r="F27" s="47">
        <v>9.5</v>
      </c>
      <c r="G27" s="48">
        <f t="shared" si="0"/>
        <v>0</v>
      </c>
      <c r="H27" s="48">
        <f t="shared" si="1"/>
        <v>0</v>
      </c>
      <c r="I27" s="25"/>
      <c r="J27" s="25"/>
      <c r="K27" s="25"/>
      <c r="L27" s="47">
        <v>9.5</v>
      </c>
      <c r="M27" s="48">
        <f t="shared" si="2"/>
        <v>0</v>
      </c>
    </row>
    <row r="28" spans="1:13" ht="38.25">
      <c r="A28" s="98" t="s">
        <v>201</v>
      </c>
      <c r="B28" s="85" t="s">
        <v>406</v>
      </c>
      <c r="C28" s="76">
        <v>30</v>
      </c>
      <c r="D28" s="76" t="s">
        <v>145</v>
      </c>
      <c r="E28" s="25"/>
      <c r="F28" s="47">
        <v>9.5</v>
      </c>
      <c r="G28" s="48">
        <f t="shared" si="0"/>
        <v>0</v>
      </c>
      <c r="H28" s="48">
        <f t="shared" si="1"/>
        <v>0</v>
      </c>
      <c r="I28" s="25"/>
      <c r="J28" s="25"/>
      <c r="K28" s="25"/>
      <c r="L28" s="47">
        <v>9.5</v>
      </c>
      <c r="M28" s="48">
        <f t="shared" si="2"/>
        <v>0</v>
      </c>
    </row>
    <row r="29" spans="1:13" ht="25.5">
      <c r="A29" s="98" t="s">
        <v>202</v>
      </c>
      <c r="B29" s="77" t="s">
        <v>405</v>
      </c>
      <c r="C29" s="76">
        <v>62</v>
      </c>
      <c r="D29" s="76" t="s">
        <v>145</v>
      </c>
      <c r="E29" s="25"/>
      <c r="F29" s="47">
        <v>9.5</v>
      </c>
      <c r="G29" s="48">
        <f t="shared" si="0"/>
        <v>0</v>
      </c>
      <c r="H29" s="48">
        <f t="shared" si="1"/>
        <v>0</v>
      </c>
      <c r="I29" s="25"/>
      <c r="J29" s="25"/>
      <c r="K29" s="25"/>
      <c r="L29" s="47">
        <v>9.5</v>
      </c>
      <c r="M29" s="48">
        <f t="shared" si="2"/>
        <v>0</v>
      </c>
    </row>
    <row r="30" spans="1:13" ht="25.5">
      <c r="A30" s="98" t="s">
        <v>203</v>
      </c>
      <c r="B30" s="77" t="s">
        <v>679</v>
      </c>
      <c r="C30" s="76">
        <v>40</v>
      </c>
      <c r="D30" s="76" t="s">
        <v>145</v>
      </c>
      <c r="E30" s="25"/>
      <c r="F30" s="47">
        <v>9.5</v>
      </c>
      <c r="G30" s="48">
        <f t="shared" si="0"/>
        <v>0</v>
      </c>
      <c r="H30" s="48">
        <f t="shared" si="1"/>
        <v>0</v>
      </c>
      <c r="I30" s="25"/>
      <c r="J30" s="25"/>
      <c r="K30" s="25"/>
      <c r="L30" s="47">
        <v>9.5</v>
      </c>
      <c r="M30" s="48">
        <f t="shared" si="2"/>
        <v>0</v>
      </c>
    </row>
    <row r="31" spans="1:13" ht="38.25">
      <c r="A31" s="98" t="s">
        <v>204</v>
      </c>
      <c r="B31" s="85" t="s">
        <v>402</v>
      </c>
      <c r="C31" s="76">
        <v>35</v>
      </c>
      <c r="D31" s="76" t="s">
        <v>145</v>
      </c>
      <c r="E31" s="25"/>
      <c r="F31" s="47">
        <v>9.5</v>
      </c>
      <c r="G31" s="48">
        <f t="shared" si="0"/>
        <v>0</v>
      </c>
      <c r="H31" s="48">
        <f t="shared" si="1"/>
        <v>0</v>
      </c>
      <c r="I31" s="25"/>
      <c r="J31" s="25"/>
      <c r="K31" s="25"/>
      <c r="L31" s="47">
        <v>9.5</v>
      </c>
      <c r="M31" s="48">
        <f t="shared" si="2"/>
        <v>0</v>
      </c>
    </row>
    <row r="32" spans="1:13" ht="25.5">
      <c r="A32" s="98" t="s">
        <v>205</v>
      </c>
      <c r="B32" s="77" t="s">
        <v>404</v>
      </c>
      <c r="C32" s="76">
        <v>10</v>
      </c>
      <c r="D32" s="76" t="s">
        <v>145</v>
      </c>
      <c r="E32" s="25"/>
      <c r="F32" s="47">
        <v>9.5</v>
      </c>
      <c r="G32" s="48">
        <f t="shared" si="0"/>
        <v>0</v>
      </c>
      <c r="H32" s="48">
        <f t="shared" si="1"/>
        <v>0</v>
      </c>
      <c r="I32" s="25"/>
      <c r="J32" s="25"/>
      <c r="K32" s="25"/>
      <c r="L32" s="47">
        <v>9.5</v>
      </c>
      <c r="M32" s="48">
        <f t="shared" si="2"/>
        <v>0</v>
      </c>
    </row>
    <row r="33" spans="1:13" ht="25.5">
      <c r="A33" s="98" t="s">
        <v>206</v>
      </c>
      <c r="B33" s="77" t="s">
        <v>403</v>
      </c>
      <c r="C33" s="76">
        <v>25</v>
      </c>
      <c r="D33" s="76" t="s">
        <v>145</v>
      </c>
      <c r="E33" s="25"/>
      <c r="F33" s="47">
        <v>9.5</v>
      </c>
      <c r="G33" s="48">
        <f t="shared" si="0"/>
        <v>0</v>
      </c>
      <c r="H33" s="48">
        <f t="shared" si="1"/>
        <v>0</v>
      </c>
      <c r="I33" s="25"/>
      <c r="J33" s="25"/>
      <c r="K33" s="25"/>
      <c r="L33" s="47">
        <v>9.5</v>
      </c>
      <c r="M33" s="48">
        <f t="shared" si="2"/>
        <v>0</v>
      </c>
    </row>
    <row r="34" spans="1:13" ht="15">
      <c r="A34" s="163" t="s">
        <v>763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ht="38.25" customHeight="1">
      <c r="A35" s="98" t="s">
        <v>207</v>
      </c>
      <c r="B35" s="85" t="s">
        <v>269</v>
      </c>
      <c r="C35" s="76">
        <v>30</v>
      </c>
      <c r="D35" s="76" t="s">
        <v>145</v>
      </c>
      <c r="E35" s="25"/>
      <c r="F35" s="47">
        <v>9.5</v>
      </c>
      <c r="G35" s="48">
        <f aca="true" t="shared" si="3" ref="G35:G40">E35*1.095</f>
        <v>0</v>
      </c>
      <c r="H35" s="48">
        <f aca="true" t="shared" si="4" ref="H35:H40">G35*C35</f>
        <v>0</v>
      </c>
      <c r="I35" s="25"/>
      <c r="J35" s="25"/>
      <c r="K35" s="25"/>
      <c r="L35" s="47">
        <v>9.5</v>
      </c>
      <c r="M35" s="48">
        <f aca="true" t="shared" si="5" ref="M35:M40">K35*1.095</f>
        <v>0</v>
      </c>
    </row>
    <row r="36" spans="1:13" ht="38.25" customHeight="1">
      <c r="A36" s="98" t="s">
        <v>208</v>
      </c>
      <c r="B36" s="112" t="s">
        <v>268</v>
      </c>
      <c r="C36" s="113">
        <v>19</v>
      </c>
      <c r="D36" s="113" t="s">
        <v>145</v>
      </c>
      <c r="E36" s="25"/>
      <c r="F36" s="47">
        <v>9.5</v>
      </c>
      <c r="G36" s="48">
        <f t="shared" si="3"/>
        <v>0</v>
      </c>
      <c r="H36" s="48">
        <f t="shared" si="4"/>
        <v>0</v>
      </c>
      <c r="I36" s="25"/>
      <c r="J36" s="25"/>
      <c r="K36" s="25"/>
      <c r="L36" s="47">
        <v>9.5</v>
      </c>
      <c r="M36" s="48">
        <f t="shared" si="5"/>
        <v>0</v>
      </c>
    </row>
    <row r="37" spans="1:13" ht="40.5" customHeight="1">
      <c r="A37" s="98" t="s">
        <v>209</v>
      </c>
      <c r="B37" s="112" t="s">
        <v>76</v>
      </c>
      <c r="C37" s="113">
        <v>6</v>
      </c>
      <c r="D37" s="113" t="s">
        <v>145</v>
      </c>
      <c r="E37" s="25"/>
      <c r="F37" s="47">
        <v>9.5</v>
      </c>
      <c r="G37" s="48">
        <f t="shared" si="3"/>
        <v>0</v>
      </c>
      <c r="H37" s="48">
        <f t="shared" si="4"/>
        <v>0</v>
      </c>
      <c r="I37" s="25"/>
      <c r="J37" s="25"/>
      <c r="K37" s="25"/>
      <c r="L37" s="47">
        <v>9.5</v>
      </c>
      <c r="M37" s="48">
        <f t="shared" si="5"/>
        <v>0</v>
      </c>
    </row>
    <row r="38" spans="1:13" ht="54.75" customHeight="1">
      <c r="A38" s="98" t="s">
        <v>210</v>
      </c>
      <c r="B38" s="112" t="s">
        <v>759</v>
      </c>
      <c r="C38" s="113">
        <v>45</v>
      </c>
      <c r="D38" s="113" t="s">
        <v>145</v>
      </c>
      <c r="E38" s="25"/>
      <c r="F38" s="47">
        <v>9.5</v>
      </c>
      <c r="G38" s="48">
        <f t="shared" si="3"/>
        <v>0</v>
      </c>
      <c r="H38" s="48">
        <f t="shared" si="4"/>
        <v>0</v>
      </c>
      <c r="I38" s="25"/>
      <c r="J38" s="25"/>
      <c r="K38" s="25"/>
      <c r="L38" s="47">
        <v>9.5</v>
      </c>
      <c r="M38" s="48">
        <f t="shared" si="5"/>
        <v>0</v>
      </c>
    </row>
    <row r="39" spans="1:13" ht="38.25" customHeight="1">
      <c r="A39" s="98" t="s">
        <v>211</v>
      </c>
      <c r="B39" s="112" t="s">
        <v>12</v>
      </c>
      <c r="C39" s="113">
        <v>19</v>
      </c>
      <c r="D39" s="113" t="s">
        <v>145</v>
      </c>
      <c r="E39" s="25"/>
      <c r="F39" s="47">
        <v>9.5</v>
      </c>
      <c r="G39" s="48">
        <f t="shared" si="3"/>
        <v>0</v>
      </c>
      <c r="H39" s="48">
        <f t="shared" si="4"/>
        <v>0</v>
      </c>
      <c r="I39" s="25"/>
      <c r="J39" s="25"/>
      <c r="K39" s="25"/>
      <c r="L39" s="47">
        <v>9.5</v>
      </c>
      <c r="M39" s="48">
        <f t="shared" si="5"/>
        <v>0</v>
      </c>
    </row>
    <row r="40" spans="1:13" ht="58.5" customHeight="1">
      <c r="A40" s="98" t="s">
        <v>212</v>
      </c>
      <c r="B40" s="112" t="s">
        <v>11</v>
      </c>
      <c r="C40" s="113">
        <v>87</v>
      </c>
      <c r="D40" s="113" t="s">
        <v>145</v>
      </c>
      <c r="E40" s="25"/>
      <c r="F40" s="47">
        <v>9.5</v>
      </c>
      <c r="G40" s="48">
        <f t="shared" si="3"/>
        <v>0</v>
      </c>
      <c r="H40" s="48">
        <f t="shared" si="4"/>
        <v>0</v>
      </c>
      <c r="I40" s="25"/>
      <c r="J40" s="25"/>
      <c r="K40" s="25"/>
      <c r="L40" s="47">
        <v>9.5</v>
      </c>
      <c r="M40" s="48">
        <f t="shared" si="5"/>
        <v>0</v>
      </c>
    </row>
    <row r="41" spans="1:13" s="102" customFormat="1" ht="19.5" customHeight="1">
      <c r="A41" s="99"/>
      <c r="B41" s="100" t="s">
        <v>182</v>
      </c>
      <c r="C41" s="99"/>
      <c r="D41" s="99"/>
      <c r="E41" s="101">
        <f>SUM(E14:E17,E19:E33,E35:E40)</f>
        <v>0</v>
      </c>
      <c r="F41" s="101"/>
      <c r="G41" s="101">
        <f aca="true" t="shared" si="6" ref="G41:M41">SUM(G14:G17,G19:G33,G35:G40)</f>
        <v>0</v>
      </c>
      <c r="H41" s="101">
        <f t="shared" si="6"/>
        <v>0</v>
      </c>
      <c r="I41" s="101"/>
      <c r="J41" s="101"/>
      <c r="K41" s="101">
        <f t="shared" si="6"/>
        <v>0</v>
      </c>
      <c r="L41" s="101"/>
      <c r="M41" s="101">
        <f t="shared" si="6"/>
        <v>0</v>
      </c>
    </row>
    <row r="43" spans="1:7" s="29" customFormat="1" ht="15">
      <c r="A43" s="9" t="s">
        <v>158</v>
      </c>
      <c r="B43" s="9"/>
      <c r="C43" s="9"/>
      <c r="D43" s="9"/>
      <c r="E43" s="9"/>
      <c r="F43" s="9"/>
      <c r="G43" s="9"/>
    </row>
    <row r="44" spans="1:13" s="29" customFormat="1" ht="15">
      <c r="A44" s="8" t="s">
        <v>159</v>
      </c>
      <c r="B44" s="8"/>
      <c r="C44" s="8"/>
      <c r="D44" s="7" t="s">
        <v>166</v>
      </c>
      <c r="E44" s="7"/>
      <c r="F44" s="7"/>
      <c r="G44" s="7"/>
      <c r="H44" s="7"/>
      <c r="I44" s="7"/>
      <c r="J44" s="7"/>
      <c r="K44" s="7"/>
      <c r="L44" s="7"/>
      <c r="M44" s="7"/>
    </row>
    <row r="45" spans="1:13" s="29" customFormat="1" ht="15">
      <c r="A45" s="8" t="s">
        <v>706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29" customFormat="1" ht="15">
      <c r="A46" s="8" t="s">
        <v>707</v>
      </c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29" customFormat="1" ht="15">
      <c r="A47" s="8" t="s">
        <v>162</v>
      </c>
      <c r="B47" s="8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29" customFormat="1" ht="15">
      <c r="A48" s="8" t="s">
        <v>160</v>
      </c>
      <c r="B48" s="8"/>
      <c r="C48" s="8"/>
      <c r="D48" s="7" t="s">
        <v>167</v>
      </c>
      <c r="E48" s="7"/>
      <c r="F48" s="7"/>
      <c r="G48" s="7"/>
      <c r="H48" s="7"/>
      <c r="I48" s="7"/>
      <c r="J48" s="7"/>
      <c r="K48" s="7"/>
      <c r="L48" s="7"/>
      <c r="M48" s="7"/>
    </row>
    <row r="49" spans="1:13" s="29" customFormat="1" ht="30" customHeight="1">
      <c r="A49" s="10" t="s">
        <v>161</v>
      </c>
      <c r="B49" s="10"/>
      <c r="C49" s="10"/>
      <c r="D49" s="7" t="s">
        <v>168</v>
      </c>
      <c r="E49" s="7"/>
      <c r="F49" s="7"/>
      <c r="G49" s="7"/>
      <c r="H49" s="7"/>
      <c r="I49" s="7"/>
      <c r="J49" s="7"/>
      <c r="K49" s="7"/>
      <c r="L49" s="7"/>
      <c r="M49" s="7"/>
    </row>
    <row r="50" spans="1:13" s="29" customFormat="1" ht="15">
      <c r="A50" s="8" t="s">
        <v>163</v>
      </c>
      <c r="B50" s="8"/>
      <c r="C50" s="8"/>
      <c r="D50" s="7" t="s">
        <v>169</v>
      </c>
      <c r="E50" s="7"/>
      <c r="F50" s="7"/>
      <c r="G50" s="7"/>
      <c r="H50" s="7"/>
      <c r="I50" s="7"/>
      <c r="J50" s="7"/>
      <c r="K50" s="7"/>
      <c r="L50" s="7"/>
      <c r="M50" s="7"/>
    </row>
    <row r="51" spans="1:13" s="29" customFormat="1" ht="15">
      <c r="A51" s="8" t="s">
        <v>711</v>
      </c>
      <c r="B51" s="8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29" customFormat="1" ht="30" customHeight="1">
      <c r="A52" s="8" t="s">
        <v>164</v>
      </c>
      <c r="B52" s="8"/>
      <c r="C52" s="8"/>
      <c r="D52" s="7" t="s">
        <v>712</v>
      </c>
      <c r="E52" s="7"/>
      <c r="F52" s="7"/>
      <c r="G52" s="7"/>
      <c r="H52" s="7"/>
      <c r="I52" s="7"/>
      <c r="J52" s="7"/>
      <c r="K52" s="7"/>
      <c r="L52" s="7"/>
      <c r="M52" s="7"/>
    </row>
    <row r="53" spans="1:10" s="29" customFormat="1" ht="15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2" s="29" customFormat="1" ht="15.75" thickBot="1">
      <c r="A54" s="9" t="s">
        <v>170</v>
      </c>
      <c r="B54" s="9"/>
    </row>
    <row r="55" spans="1:13" s="29" customFormat="1" ht="51">
      <c r="A55" s="32" t="s">
        <v>102</v>
      </c>
      <c r="B55" s="33" t="s">
        <v>188</v>
      </c>
      <c r="C55" s="33" t="s">
        <v>103</v>
      </c>
      <c r="D55" s="33" t="s">
        <v>104</v>
      </c>
      <c r="E55" s="34" t="s">
        <v>105</v>
      </c>
      <c r="F55" s="34" t="s">
        <v>708</v>
      </c>
      <c r="G55" s="35" t="s">
        <v>106</v>
      </c>
      <c r="H55" s="35" t="s">
        <v>107</v>
      </c>
      <c r="I55" s="36" t="s">
        <v>108</v>
      </c>
      <c r="J55" s="36" t="s">
        <v>157</v>
      </c>
      <c r="K55" s="36" t="s">
        <v>109</v>
      </c>
      <c r="L55" s="36" t="s">
        <v>708</v>
      </c>
      <c r="M55" s="35" t="s">
        <v>165</v>
      </c>
    </row>
    <row r="56" spans="1:13" s="29" customFormat="1" ht="15">
      <c r="A56" s="37">
        <v>0</v>
      </c>
      <c r="B56" s="38">
        <v>1</v>
      </c>
      <c r="C56" s="38">
        <v>2</v>
      </c>
      <c r="D56" s="38">
        <v>3</v>
      </c>
      <c r="E56" s="39">
        <v>4</v>
      </c>
      <c r="F56" s="39">
        <v>5</v>
      </c>
      <c r="G56" s="40" t="s">
        <v>709</v>
      </c>
      <c r="H56" s="40" t="s">
        <v>110</v>
      </c>
      <c r="I56" s="41">
        <v>8</v>
      </c>
      <c r="J56" s="41">
        <v>9</v>
      </c>
      <c r="K56" s="41">
        <v>10</v>
      </c>
      <c r="L56" s="41">
        <v>11</v>
      </c>
      <c r="M56" s="40" t="s">
        <v>710</v>
      </c>
    </row>
    <row r="57" spans="1:13" s="29" customFormat="1" ht="15">
      <c r="A57" s="12" t="s">
        <v>174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s="29" customFormat="1" ht="15">
      <c r="A58" s="61" t="s">
        <v>111</v>
      </c>
      <c r="B58" s="62" t="s">
        <v>171</v>
      </c>
      <c r="C58" s="63">
        <v>50</v>
      </c>
      <c r="D58" s="63" t="s">
        <v>146</v>
      </c>
      <c r="E58" s="63">
        <v>1.25</v>
      </c>
      <c r="F58" s="63">
        <v>9.5</v>
      </c>
      <c r="G58" s="64">
        <f>E58*1.095</f>
        <v>1.36875</v>
      </c>
      <c r="H58" s="64">
        <f>(G58*C58)</f>
        <v>68.4375</v>
      </c>
      <c r="I58" s="63" t="s">
        <v>176</v>
      </c>
      <c r="J58" s="63" t="s">
        <v>177</v>
      </c>
      <c r="K58" s="63">
        <v>1.37</v>
      </c>
      <c r="L58" s="63">
        <v>9.5</v>
      </c>
      <c r="M58" s="64">
        <f>K58*1.095</f>
        <v>1.50015</v>
      </c>
    </row>
    <row r="59" spans="1:13" s="29" customFormat="1" ht="15">
      <c r="A59" s="61" t="s">
        <v>112</v>
      </c>
      <c r="B59" s="62" t="s">
        <v>172</v>
      </c>
      <c r="C59" s="63">
        <v>20</v>
      </c>
      <c r="D59" s="63" t="s">
        <v>145</v>
      </c>
      <c r="E59" s="63">
        <v>2.52</v>
      </c>
      <c r="F59" s="63">
        <v>9.5</v>
      </c>
      <c r="G59" s="64">
        <f>E59*1.095</f>
        <v>2.7594</v>
      </c>
      <c r="H59" s="64">
        <f>(G59*C59)</f>
        <v>55.187999999999995</v>
      </c>
      <c r="I59" s="63" t="s">
        <v>178</v>
      </c>
      <c r="J59" s="63" t="s">
        <v>181</v>
      </c>
      <c r="K59" s="63">
        <v>2.52</v>
      </c>
      <c r="L59" s="63">
        <v>9.5</v>
      </c>
      <c r="M59" s="64">
        <f>K59*1.095</f>
        <v>2.7594</v>
      </c>
    </row>
    <row r="60" spans="1:13" s="29" customFormat="1" ht="15">
      <c r="A60" s="61" t="s">
        <v>113</v>
      </c>
      <c r="B60" s="65" t="s">
        <v>173</v>
      </c>
      <c r="C60" s="63">
        <v>45</v>
      </c>
      <c r="D60" s="63" t="s">
        <v>175</v>
      </c>
      <c r="E60" s="63">
        <v>0.45</v>
      </c>
      <c r="F60" s="63">
        <v>9.5</v>
      </c>
      <c r="G60" s="64">
        <f>E60*1.095</f>
        <v>0.49275</v>
      </c>
      <c r="H60" s="64">
        <f>(G60*C60)</f>
        <v>22.173750000000002</v>
      </c>
      <c r="I60" s="63" t="s">
        <v>179</v>
      </c>
      <c r="J60" s="63" t="s">
        <v>180</v>
      </c>
      <c r="K60" s="63">
        <v>0.45</v>
      </c>
      <c r="L60" s="63">
        <v>9.5</v>
      </c>
      <c r="M60" s="64">
        <f>K60*1.095</f>
        <v>0.49275</v>
      </c>
    </row>
    <row r="61" spans="1:13" s="95" customFormat="1" ht="21" customHeight="1">
      <c r="A61" s="91"/>
      <c r="B61" s="92" t="s">
        <v>182</v>
      </c>
      <c r="C61" s="56"/>
      <c r="D61" s="56"/>
      <c r="E61" s="56">
        <f>SUM(E58:E60)</f>
        <v>4.22</v>
      </c>
      <c r="F61" s="56"/>
      <c r="G61" s="93">
        <f>SUM(G58:G60)</f>
        <v>4.6209</v>
      </c>
      <c r="H61" s="93">
        <f>SUM(H58:H60)</f>
        <v>145.79925</v>
      </c>
      <c r="I61" s="56"/>
      <c r="J61" s="56"/>
      <c r="K61" s="56">
        <f>SUM(K58:K60)</f>
        <v>4.34</v>
      </c>
      <c r="L61" s="56"/>
      <c r="M61" s="94">
        <f>SUM(M58:M60)</f>
        <v>4.7523</v>
      </c>
    </row>
    <row r="62" spans="1:13" s="96" customFormat="1" ht="15">
      <c r="A62" s="72"/>
      <c r="B62" s="72"/>
      <c r="C62" s="72"/>
      <c r="D62" s="155"/>
      <c r="E62" s="155"/>
      <c r="F62" s="155"/>
      <c r="G62" s="155"/>
      <c r="H62" s="155"/>
      <c r="I62" s="72"/>
      <c r="J62" s="72"/>
      <c r="K62" s="72"/>
      <c r="L62" s="72"/>
      <c r="M62" s="72"/>
    </row>
    <row r="63" spans="1:2" s="29" customFormat="1" ht="15">
      <c r="A63" s="2" t="s">
        <v>183</v>
      </c>
      <c r="B63" s="2"/>
    </row>
    <row r="64" spans="1:13" ht="15">
      <c r="A64" s="140" t="s">
        <v>184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2"/>
    </row>
    <row r="65" spans="1:13" ht="15">
      <c r="A65" s="140" t="s">
        <v>185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2"/>
    </row>
    <row r="66" spans="1:13" ht="15">
      <c r="A66" s="140" t="s">
        <v>186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</row>
    <row r="67" spans="1:13" ht="15">
      <c r="A67" s="140" t="s">
        <v>187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2"/>
    </row>
    <row r="68" spans="1:13" ht="15">
      <c r="A68" s="145" t="s">
        <v>190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7"/>
    </row>
    <row r="69" spans="1:13" ht="15">
      <c r="A69" s="140" t="s">
        <v>191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2"/>
    </row>
    <row r="71" spans="1:7" ht="15">
      <c r="A71" s="144" t="s">
        <v>192</v>
      </c>
      <c r="B71" s="144"/>
      <c r="C71" s="144"/>
      <c r="D71" s="144"/>
      <c r="E71" s="144"/>
      <c r="F71" s="144"/>
      <c r="G71" s="144"/>
    </row>
    <row r="72" spans="1:13" ht="15">
      <c r="A72" s="145" t="s">
        <v>193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7"/>
    </row>
    <row r="73" spans="1:13" ht="15">
      <c r="A73" s="145" t="s">
        <v>566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7"/>
    </row>
    <row r="75" spans="1:3" ht="15">
      <c r="A75" s="160" t="s">
        <v>194</v>
      </c>
      <c r="B75" s="160"/>
      <c r="C75" s="160"/>
    </row>
    <row r="76" spans="1:13" ht="15">
      <c r="A76" s="162" t="s">
        <v>195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</row>
    <row r="77" spans="1:13" ht="15">
      <c r="A77" s="162" t="s">
        <v>336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</row>
    <row r="79" spans="1:13" ht="15">
      <c r="A79" s="143" t="s">
        <v>196</v>
      </c>
      <c r="B79" s="143"/>
      <c r="C79" s="143"/>
      <c r="D79" s="143"/>
      <c r="E79" s="97"/>
      <c r="F79" s="97"/>
      <c r="G79" s="143" t="s">
        <v>197</v>
      </c>
      <c r="H79" s="143"/>
      <c r="I79" s="143" t="s">
        <v>198</v>
      </c>
      <c r="J79" s="143"/>
      <c r="K79" s="143"/>
      <c r="L79" s="143"/>
      <c r="M79" s="143"/>
    </row>
  </sheetData>
  <sheetProtection password="C9C1" sheet="1" objects="1" scenarios="1"/>
  <mergeCells count="53">
    <mergeCell ref="A64:M64"/>
    <mergeCell ref="A65:M65"/>
    <mergeCell ref="A71:G71"/>
    <mergeCell ref="A66:M66"/>
    <mergeCell ref="A13:M13"/>
    <mergeCell ref="A34:M34"/>
    <mergeCell ref="A44:C44"/>
    <mergeCell ref="A45:C45"/>
    <mergeCell ref="A46:C46"/>
    <mergeCell ref="A47:C47"/>
    <mergeCell ref="D51:M51"/>
    <mergeCell ref="D52:M52"/>
    <mergeCell ref="A67:M67"/>
    <mergeCell ref="A68:M68"/>
    <mergeCell ref="A72:M72"/>
    <mergeCell ref="D45:M45"/>
    <mergeCell ref="D46:M46"/>
    <mergeCell ref="D47:M47"/>
    <mergeCell ref="D62:H62"/>
    <mergeCell ref="A63:B63"/>
    <mergeCell ref="D48:M48"/>
    <mergeCell ref="D49:M49"/>
    <mergeCell ref="D50:M50"/>
    <mergeCell ref="A54:B54"/>
    <mergeCell ref="A57:M57"/>
    <mergeCell ref="A50:C50"/>
    <mergeCell ref="A49:C49"/>
    <mergeCell ref="A48:C48"/>
    <mergeCell ref="A51:C51"/>
    <mergeCell ref="A52:C52"/>
    <mergeCell ref="A79:D79"/>
    <mergeCell ref="G79:H79"/>
    <mergeCell ref="A76:M76"/>
    <mergeCell ref="A77:M77"/>
    <mergeCell ref="I79:M79"/>
    <mergeCell ref="A73:M73"/>
    <mergeCell ref="A75:C75"/>
    <mergeCell ref="A2:D2"/>
    <mergeCell ref="H2:K2"/>
    <mergeCell ref="A3:D3"/>
    <mergeCell ref="H3:K3"/>
    <mergeCell ref="A4:D4"/>
    <mergeCell ref="H4:K4"/>
    <mergeCell ref="A69:M69"/>
    <mergeCell ref="A1:D1"/>
    <mergeCell ref="H1:K1"/>
    <mergeCell ref="A43:C43"/>
    <mergeCell ref="D43:G43"/>
    <mergeCell ref="D44:M44"/>
    <mergeCell ref="A5:D5"/>
    <mergeCell ref="H5:K5"/>
    <mergeCell ref="A6:D6"/>
    <mergeCell ref="H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view="pageBreakPreview" zoomScaleSheetLayoutView="100" zoomScalePageLayoutView="85" workbookViewId="0" topLeftCell="A62">
      <selection activeCell="A79" sqref="A79:M79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756</v>
      </c>
      <c r="G9" s="75" t="s">
        <v>13</v>
      </c>
    </row>
    <row r="10" ht="15.75" customHeight="1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764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5.5">
      <c r="A14" s="98" t="s">
        <v>111</v>
      </c>
      <c r="B14" s="85" t="s">
        <v>409</v>
      </c>
      <c r="C14" s="76">
        <v>20</v>
      </c>
      <c r="D14" s="76" t="s">
        <v>199</v>
      </c>
      <c r="E14" s="25"/>
      <c r="F14" s="47">
        <v>9.5</v>
      </c>
      <c r="G14" s="48">
        <f aca="true" t="shared" si="0" ref="G14:G25">E14*1.095</f>
        <v>0</v>
      </c>
      <c r="H14" s="48">
        <f aca="true" t="shared" si="1" ref="H14:H25">G14*C14</f>
        <v>0</v>
      </c>
      <c r="I14" s="25"/>
      <c r="J14" s="25"/>
      <c r="K14" s="25"/>
      <c r="L14" s="47">
        <v>9.5</v>
      </c>
      <c r="M14" s="48">
        <f aca="true" t="shared" si="2" ref="M14:M25">K14*1.095</f>
        <v>0</v>
      </c>
    </row>
    <row r="15" spans="1:13" ht="25.5">
      <c r="A15" s="98" t="s">
        <v>112</v>
      </c>
      <c r="B15" s="77" t="s">
        <v>417</v>
      </c>
      <c r="C15" s="78">
        <v>700</v>
      </c>
      <c r="D15" s="78" t="s">
        <v>146</v>
      </c>
      <c r="E15" s="25"/>
      <c r="F15" s="47">
        <v>9.5</v>
      </c>
      <c r="G15" s="48">
        <f t="shared" si="0"/>
        <v>0</v>
      </c>
      <c r="H15" s="48">
        <f t="shared" si="1"/>
        <v>0</v>
      </c>
      <c r="I15" s="25"/>
      <c r="J15" s="25"/>
      <c r="K15" s="25"/>
      <c r="L15" s="47">
        <v>9.5</v>
      </c>
      <c r="M15" s="48">
        <f t="shared" si="2"/>
        <v>0</v>
      </c>
    </row>
    <row r="16" spans="1:13" ht="25.5">
      <c r="A16" s="98" t="s">
        <v>113</v>
      </c>
      <c r="B16" s="77" t="s">
        <v>414</v>
      </c>
      <c r="C16" s="78">
        <v>700</v>
      </c>
      <c r="D16" s="78" t="s">
        <v>146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25.5">
      <c r="A17" s="98" t="s">
        <v>114</v>
      </c>
      <c r="B17" s="77" t="s">
        <v>416</v>
      </c>
      <c r="C17" s="78">
        <v>700</v>
      </c>
      <c r="D17" s="78" t="s">
        <v>146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s="114" customFormat="1" ht="25.5">
      <c r="A18" s="98" t="s">
        <v>115</v>
      </c>
      <c r="B18" s="77" t="s">
        <v>415</v>
      </c>
      <c r="C18" s="78">
        <v>700</v>
      </c>
      <c r="D18" s="78" t="s">
        <v>146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25.5">
      <c r="A19" s="98" t="s">
        <v>116</v>
      </c>
      <c r="B19" s="77" t="s">
        <v>411</v>
      </c>
      <c r="C19" s="78">
        <v>40</v>
      </c>
      <c r="D19" s="78" t="s">
        <v>199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25.5">
      <c r="A20" s="98" t="s">
        <v>117</v>
      </c>
      <c r="B20" s="77" t="s">
        <v>7</v>
      </c>
      <c r="C20" s="78">
        <v>50</v>
      </c>
      <c r="D20" s="78" t="s">
        <v>199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25.5">
      <c r="A21" s="98" t="s">
        <v>118</v>
      </c>
      <c r="B21" s="77" t="s">
        <v>412</v>
      </c>
      <c r="C21" s="78">
        <v>900</v>
      </c>
      <c r="D21" s="78" t="s">
        <v>146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25.5">
      <c r="A22" s="98" t="s">
        <v>119</v>
      </c>
      <c r="B22" s="77" t="s">
        <v>8</v>
      </c>
      <c r="C22" s="78">
        <v>46</v>
      </c>
      <c r="D22" s="78" t="s">
        <v>199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25.5">
      <c r="A23" s="98" t="s">
        <v>120</v>
      </c>
      <c r="B23" s="77" t="s">
        <v>9</v>
      </c>
      <c r="C23" s="78">
        <v>70</v>
      </c>
      <c r="D23" s="78" t="s">
        <v>199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25.5">
      <c r="A24" s="98" t="s">
        <v>121</v>
      </c>
      <c r="B24" s="77" t="s">
        <v>413</v>
      </c>
      <c r="C24" s="78">
        <v>600</v>
      </c>
      <c r="D24" s="78" t="s">
        <v>146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ht="25.5">
      <c r="A25" s="98" t="s">
        <v>122</v>
      </c>
      <c r="B25" s="77" t="s">
        <v>410</v>
      </c>
      <c r="C25" s="76">
        <v>60</v>
      </c>
      <c r="D25" s="76" t="s">
        <v>199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15">
      <c r="A26" s="166" t="s">
        <v>765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ht="38.25">
      <c r="A27" s="115" t="s">
        <v>200</v>
      </c>
      <c r="B27" s="77" t="s">
        <v>768</v>
      </c>
      <c r="C27" s="78">
        <v>9</v>
      </c>
      <c r="D27" s="78" t="s">
        <v>199</v>
      </c>
      <c r="E27" s="25"/>
      <c r="F27" s="47">
        <v>9.5</v>
      </c>
      <c r="G27" s="48">
        <f>E27*1.095</f>
        <v>0</v>
      </c>
      <c r="H27" s="48">
        <f>G27*C27</f>
        <v>0</v>
      </c>
      <c r="I27" s="25"/>
      <c r="J27" s="25"/>
      <c r="K27" s="25"/>
      <c r="L27" s="47">
        <v>9.5</v>
      </c>
      <c r="M27" s="48">
        <f>K27*1.095</f>
        <v>0</v>
      </c>
    </row>
    <row r="28" spans="1:13" ht="38.25">
      <c r="A28" s="115" t="s">
        <v>201</v>
      </c>
      <c r="B28" s="77" t="s">
        <v>769</v>
      </c>
      <c r="C28" s="78">
        <v>6</v>
      </c>
      <c r="D28" s="78" t="s">
        <v>199</v>
      </c>
      <c r="E28" s="25"/>
      <c r="F28" s="47">
        <v>9.5</v>
      </c>
      <c r="G28" s="48">
        <f>E28*1.095</f>
        <v>0</v>
      </c>
      <c r="H28" s="48">
        <f>G28*C28</f>
        <v>0</v>
      </c>
      <c r="I28" s="25"/>
      <c r="J28" s="25"/>
      <c r="K28" s="25"/>
      <c r="L28" s="47">
        <v>9.5</v>
      </c>
      <c r="M28" s="48">
        <f>K28*1.095</f>
        <v>0</v>
      </c>
    </row>
    <row r="29" spans="1:13" ht="15">
      <c r="A29" s="163" t="s">
        <v>766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3" ht="25.5">
      <c r="A30" s="98" t="s">
        <v>202</v>
      </c>
      <c r="B30" s="85" t="s">
        <v>577</v>
      </c>
      <c r="C30" s="76">
        <v>1800</v>
      </c>
      <c r="D30" s="76" t="s">
        <v>146</v>
      </c>
      <c r="E30" s="25"/>
      <c r="F30" s="47">
        <v>9.5</v>
      </c>
      <c r="G30" s="48">
        <f>E30*1.095</f>
        <v>0</v>
      </c>
      <c r="H30" s="48">
        <f>G30*C30</f>
        <v>0</v>
      </c>
      <c r="I30" s="25"/>
      <c r="J30" s="25"/>
      <c r="K30" s="25"/>
      <c r="L30" s="47">
        <v>9.5</v>
      </c>
      <c r="M30" s="48">
        <f>K30*1.095</f>
        <v>0</v>
      </c>
    </row>
    <row r="31" spans="1:13" ht="25.5">
      <c r="A31" s="98" t="s">
        <v>203</v>
      </c>
      <c r="B31" s="85" t="s">
        <v>578</v>
      </c>
      <c r="C31" s="76">
        <v>2000</v>
      </c>
      <c r="D31" s="76" t="s">
        <v>146</v>
      </c>
      <c r="E31" s="25"/>
      <c r="F31" s="47">
        <v>9.5</v>
      </c>
      <c r="G31" s="48">
        <f>E31*1.095</f>
        <v>0</v>
      </c>
      <c r="H31" s="48">
        <f>G31*C31</f>
        <v>0</v>
      </c>
      <c r="I31" s="25"/>
      <c r="J31" s="25"/>
      <c r="K31" s="25"/>
      <c r="L31" s="47">
        <v>9.5</v>
      </c>
      <c r="M31" s="48">
        <f>K31*1.095</f>
        <v>0</v>
      </c>
    </row>
    <row r="32" spans="1:13" ht="25.5">
      <c r="A32" s="98" t="s">
        <v>204</v>
      </c>
      <c r="B32" s="85" t="s">
        <v>579</v>
      </c>
      <c r="C32" s="76">
        <v>126</v>
      </c>
      <c r="D32" s="76" t="s">
        <v>199</v>
      </c>
      <c r="E32" s="25"/>
      <c r="F32" s="47">
        <v>9.5</v>
      </c>
      <c r="G32" s="48">
        <f>E32*1.095</f>
        <v>0</v>
      </c>
      <c r="H32" s="48">
        <f>G32*C32</f>
        <v>0</v>
      </c>
      <c r="I32" s="25"/>
      <c r="J32" s="25"/>
      <c r="K32" s="25"/>
      <c r="L32" s="47">
        <v>9.5</v>
      </c>
      <c r="M32" s="48">
        <f>K32*1.095</f>
        <v>0</v>
      </c>
    </row>
    <row r="33" spans="1:13" ht="25.5">
      <c r="A33" s="98" t="s">
        <v>205</v>
      </c>
      <c r="B33" s="85" t="s">
        <v>580</v>
      </c>
      <c r="C33" s="76">
        <v>6</v>
      </c>
      <c r="D33" s="76" t="s">
        <v>199</v>
      </c>
      <c r="E33" s="25"/>
      <c r="F33" s="47">
        <v>9.5</v>
      </c>
      <c r="G33" s="48">
        <f>E33*1.095</f>
        <v>0</v>
      </c>
      <c r="H33" s="48">
        <f>G33*C33</f>
        <v>0</v>
      </c>
      <c r="I33" s="25"/>
      <c r="J33" s="25"/>
      <c r="K33" s="25"/>
      <c r="L33" s="47">
        <v>9.5</v>
      </c>
      <c r="M33" s="48">
        <f>K33*1.095</f>
        <v>0</v>
      </c>
    </row>
    <row r="34" spans="1:13" ht="25.5">
      <c r="A34" s="98" t="s">
        <v>206</v>
      </c>
      <c r="B34" s="77" t="s">
        <v>638</v>
      </c>
      <c r="C34" s="76">
        <v>6</v>
      </c>
      <c r="D34" s="76" t="s">
        <v>199</v>
      </c>
      <c r="E34" s="25"/>
      <c r="F34" s="47">
        <v>9.5</v>
      </c>
      <c r="G34" s="48">
        <f>E34*1.095</f>
        <v>0</v>
      </c>
      <c r="H34" s="48">
        <f>G34*C34</f>
        <v>0</v>
      </c>
      <c r="I34" s="25"/>
      <c r="J34" s="25"/>
      <c r="K34" s="25"/>
      <c r="L34" s="47">
        <v>9.5</v>
      </c>
      <c r="M34" s="48">
        <f>K34*1.095</f>
        <v>0</v>
      </c>
    </row>
    <row r="35" spans="1:13" ht="15">
      <c r="A35" s="168" t="s">
        <v>767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</row>
    <row r="36" spans="1:13" ht="15">
      <c r="A36" s="85" t="s">
        <v>207</v>
      </c>
      <c r="B36" s="85" t="s">
        <v>669</v>
      </c>
      <c r="C36" s="85">
        <v>150</v>
      </c>
      <c r="D36" s="85" t="s">
        <v>146</v>
      </c>
      <c r="E36" s="25"/>
      <c r="F36" s="47">
        <v>9.5</v>
      </c>
      <c r="G36" s="48">
        <f>E36*1.095</f>
        <v>0</v>
      </c>
      <c r="H36" s="48">
        <f>G36*C36</f>
        <v>0</v>
      </c>
      <c r="I36" s="25"/>
      <c r="J36" s="25"/>
      <c r="K36" s="25"/>
      <c r="L36" s="47">
        <v>9.5</v>
      </c>
      <c r="M36" s="48">
        <f>K36*1.095</f>
        <v>0</v>
      </c>
    </row>
    <row r="37" spans="1:13" ht="15">
      <c r="A37" s="85" t="s">
        <v>208</v>
      </c>
      <c r="B37" s="85" t="s">
        <v>670</v>
      </c>
      <c r="C37" s="85">
        <v>150</v>
      </c>
      <c r="D37" s="85" t="s">
        <v>146</v>
      </c>
      <c r="E37" s="25"/>
      <c r="F37" s="47">
        <v>9.5</v>
      </c>
      <c r="G37" s="48">
        <f>E37*1.095</f>
        <v>0</v>
      </c>
      <c r="H37" s="48">
        <f>G37*C37</f>
        <v>0</v>
      </c>
      <c r="I37" s="25"/>
      <c r="J37" s="25"/>
      <c r="K37" s="25"/>
      <c r="L37" s="47">
        <v>9.5</v>
      </c>
      <c r="M37" s="48">
        <f>K37*1.095</f>
        <v>0</v>
      </c>
    </row>
    <row r="38" spans="1:13" ht="25.5">
      <c r="A38" s="85" t="s">
        <v>209</v>
      </c>
      <c r="B38" s="85" t="s">
        <v>672</v>
      </c>
      <c r="C38" s="85">
        <v>150</v>
      </c>
      <c r="D38" s="85" t="s">
        <v>146</v>
      </c>
      <c r="E38" s="25"/>
      <c r="F38" s="47">
        <v>9.5</v>
      </c>
      <c r="G38" s="48">
        <f>E38*1.095</f>
        <v>0</v>
      </c>
      <c r="H38" s="48">
        <f>G38*C38</f>
        <v>0</v>
      </c>
      <c r="I38" s="25"/>
      <c r="J38" s="25"/>
      <c r="K38" s="25"/>
      <c r="L38" s="47">
        <v>9.5</v>
      </c>
      <c r="M38" s="48">
        <f>K38*1.095</f>
        <v>0</v>
      </c>
    </row>
    <row r="39" spans="1:13" ht="15">
      <c r="A39" s="85" t="s">
        <v>210</v>
      </c>
      <c r="B39" s="85" t="s">
        <v>671</v>
      </c>
      <c r="C39" s="85">
        <v>150</v>
      </c>
      <c r="D39" s="85" t="s">
        <v>146</v>
      </c>
      <c r="E39" s="25"/>
      <c r="F39" s="47">
        <v>9.5</v>
      </c>
      <c r="G39" s="48">
        <f>E39*1.095</f>
        <v>0</v>
      </c>
      <c r="H39" s="48">
        <f>G39*C39</f>
        <v>0</v>
      </c>
      <c r="I39" s="25"/>
      <c r="J39" s="25"/>
      <c r="K39" s="25"/>
      <c r="L39" s="47">
        <v>9.5</v>
      </c>
      <c r="M39" s="48">
        <f>K39*1.095</f>
        <v>0</v>
      </c>
    </row>
    <row r="40" spans="1:13" s="102" customFormat="1" ht="20.25" customHeight="1">
      <c r="A40" s="116"/>
      <c r="B40" s="117" t="s">
        <v>182</v>
      </c>
      <c r="C40" s="116"/>
      <c r="D40" s="116"/>
      <c r="E40" s="118">
        <f>SUM(E14:E25,E27:E28,E30:E34,E36:E39)</f>
        <v>0</v>
      </c>
      <c r="F40" s="118"/>
      <c r="G40" s="118">
        <f aca="true" t="shared" si="3" ref="G40:M40">SUM(G14:G25,G27:G28,G30:G34,G36:G39)</f>
        <v>0</v>
      </c>
      <c r="H40" s="118">
        <f t="shared" si="3"/>
        <v>0</v>
      </c>
      <c r="I40" s="118"/>
      <c r="J40" s="118"/>
      <c r="K40" s="118">
        <f t="shared" si="3"/>
        <v>0</v>
      </c>
      <c r="L40" s="118"/>
      <c r="M40" s="118">
        <f t="shared" si="3"/>
        <v>0</v>
      </c>
    </row>
    <row r="42" spans="1:7" s="29" customFormat="1" ht="15">
      <c r="A42" s="9" t="s">
        <v>158</v>
      </c>
      <c r="B42" s="9"/>
      <c r="C42" s="9"/>
      <c r="D42" s="9"/>
      <c r="E42" s="9"/>
      <c r="F42" s="9"/>
      <c r="G42" s="9"/>
    </row>
    <row r="43" spans="1:13" s="29" customFormat="1" ht="15">
      <c r="A43" s="8" t="s">
        <v>159</v>
      </c>
      <c r="B43" s="8"/>
      <c r="C43" s="8"/>
      <c r="D43" s="7" t="s">
        <v>166</v>
      </c>
      <c r="E43" s="7"/>
      <c r="F43" s="7"/>
      <c r="G43" s="7"/>
      <c r="H43" s="7"/>
      <c r="I43" s="7"/>
      <c r="J43" s="7"/>
      <c r="K43" s="7"/>
      <c r="L43" s="7"/>
      <c r="M43" s="7"/>
    </row>
    <row r="44" spans="1:13" s="29" customFormat="1" ht="15">
      <c r="A44" s="8" t="s">
        <v>706</v>
      </c>
      <c r="B44" s="8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29" customFormat="1" ht="15">
      <c r="A45" s="8" t="s">
        <v>707</v>
      </c>
      <c r="B45" s="8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29" customFormat="1" ht="15">
      <c r="A46" s="8" t="s">
        <v>162</v>
      </c>
      <c r="B46" s="8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29" customFormat="1" ht="15">
      <c r="A47" s="8" t="s">
        <v>160</v>
      </c>
      <c r="B47" s="8"/>
      <c r="C47" s="8"/>
      <c r="D47" s="7" t="s">
        <v>167</v>
      </c>
      <c r="E47" s="7"/>
      <c r="F47" s="7"/>
      <c r="G47" s="7"/>
      <c r="H47" s="7"/>
      <c r="I47" s="7"/>
      <c r="J47" s="7"/>
      <c r="K47" s="7"/>
      <c r="L47" s="7"/>
      <c r="M47" s="7"/>
    </row>
    <row r="48" spans="1:13" s="29" customFormat="1" ht="29.25" customHeight="1">
      <c r="A48" s="10" t="s">
        <v>161</v>
      </c>
      <c r="B48" s="10"/>
      <c r="C48" s="10"/>
      <c r="D48" s="7" t="s">
        <v>168</v>
      </c>
      <c r="E48" s="7"/>
      <c r="F48" s="7"/>
      <c r="G48" s="7"/>
      <c r="H48" s="7"/>
      <c r="I48" s="7"/>
      <c r="J48" s="7"/>
      <c r="K48" s="7"/>
      <c r="L48" s="7"/>
      <c r="M48" s="7"/>
    </row>
    <row r="49" spans="1:13" s="29" customFormat="1" ht="15">
      <c r="A49" s="8" t="s">
        <v>163</v>
      </c>
      <c r="B49" s="8"/>
      <c r="C49" s="8"/>
      <c r="D49" s="7" t="s">
        <v>169</v>
      </c>
      <c r="E49" s="7"/>
      <c r="F49" s="7"/>
      <c r="G49" s="7"/>
      <c r="H49" s="7"/>
      <c r="I49" s="7"/>
      <c r="J49" s="7"/>
      <c r="K49" s="7"/>
      <c r="L49" s="7"/>
      <c r="M49" s="7"/>
    </row>
    <row r="50" spans="1:13" s="29" customFormat="1" ht="15">
      <c r="A50" s="8" t="s">
        <v>711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29" customFormat="1" ht="30.75" customHeight="1">
      <c r="A51" s="8" t="s">
        <v>164</v>
      </c>
      <c r="B51" s="8"/>
      <c r="C51" s="8"/>
      <c r="D51" s="7" t="s">
        <v>712</v>
      </c>
      <c r="E51" s="7"/>
      <c r="F51" s="7"/>
      <c r="G51" s="7"/>
      <c r="H51" s="7"/>
      <c r="I51" s="7"/>
      <c r="J51" s="7"/>
      <c r="K51" s="7"/>
      <c r="L51" s="7"/>
      <c r="M51" s="7"/>
    </row>
    <row r="52" spans="1:10" s="29" customFormat="1" ht="15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2" s="29" customFormat="1" ht="15.75" thickBot="1">
      <c r="A53" s="9" t="s">
        <v>170</v>
      </c>
      <c r="B53" s="9"/>
    </row>
    <row r="54" spans="1:13" s="29" customFormat="1" ht="51">
      <c r="A54" s="32" t="s">
        <v>102</v>
      </c>
      <c r="B54" s="33" t="s">
        <v>188</v>
      </c>
      <c r="C54" s="33" t="s">
        <v>103</v>
      </c>
      <c r="D54" s="33" t="s">
        <v>104</v>
      </c>
      <c r="E54" s="34" t="s">
        <v>105</v>
      </c>
      <c r="F54" s="34" t="s">
        <v>708</v>
      </c>
      <c r="G54" s="35" t="s">
        <v>106</v>
      </c>
      <c r="H54" s="35" t="s">
        <v>107</v>
      </c>
      <c r="I54" s="36" t="s">
        <v>108</v>
      </c>
      <c r="J54" s="36" t="s">
        <v>157</v>
      </c>
      <c r="K54" s="36" t="s">
        <v>109</v>
      </c>
      <c r="L54" s="36" t="s">
        <v>708</v>
      </c>
      <c r="M54" s="35" t="s">
        <v>165</v>
      </c>
    </row>
    <row r="55" spans="1:13" s="29" customFormat="1" ht="15">
      <c r="A55" s="37">
        <v>0</v>
      </c>
      <c r="B55" s="38">
        <v>1</v>
      </c>
      <c r="C55" s="38">
        <v>2</v>
      </c>
      <c r="D55" s="38">
        <v>3</v>
      </c>
      <c r="E55" s="39">
        <v>4</v>
      </c>
      <c r="F55" s="39">
        <v>5</v>
      </c>
      <c r="G55" s="40" t="s">
        <v>709</v>
      </c>
      <c r="H55" s="40" t="s">
        <v>110</v>
      </c>
      <c r="I55" s="41">
        <v>8</v>
      </c>
      <c r="J55" s="41">
        <v>9</v>
      </c>
      <c r="K55" s="41">
        <v>10</v>
      </c>
      <c r="L55" s="41">
        <v>11</v>
      </c>
      <c r="M55" s="40" t="s">
        <v>710</v>
      </c>
    </row>
    <row r="56" spans="1:13" s="29" customFormat="1" ht="15">
      <c r="A56" s="12" t="s">
        <v>174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29" customFormat="1" ht="15">
      <c r="A57" s="61" t="s">
        <v>111</v>
      </c>
      <c r="B57" s="62" t="s">
        <v>171</v>
      </c>
      <c r="C57" s="63">
        <v>50</v>
      </c>
      <c r="D57" s="63" t="s">
        <v>146</v>
      </c>
      <c r="E57" s="63">
        <v>1.25</v>
      </c>
      <c r="F57" s="63">
        <v>9.5</v>
      </c>
      <c r="G57" s="64">
        <f>E57*1.095</f>
        <v>1.36875</v>
      </c>
      <c r="H57" s="64">
        <f>(G57*C57)</f>
        <v>68.4375</v>
      </c>
      <c r="I57" s="63" t="s">
        <v>176</v>
      </c>
      <c r="J57" s="63" t="s">
        <v>177</v>
      </c>
      <c r="K57" s="63">
        <v>1.37</v>
      </c>
      <c r="L57" s="63">
        <v>9.5</v>
      </c>
      <c r="M57" s="64">
        <f>K57*1.095</f>
        <v>1.50015</v>
      </c>
    </row>
    <row r="58" spans="1:13" s="29" customFormat="1" ht="15">
      <c r="A58" s="61" t="s">
        <v>112</v>
      </c>
      <c r="B58" s="62" t="s">
        <v>172</v>
      </c>
      <c r="C58" s="63">
        <v>20</v>
      </c>
      <c r="D58" s="63" t="s">
        <v>145</v>
      </c>
      <c r="E58" s="63">
        <v>2.52</v>
      </c>
      <c r="F58" s="63">
        <v>9.5</v>
      </c>
      <c r="G58" s="64">
        <f>E58*1.095</f>
        <v>2.7594</v>
      </c>
      <c r="H58" s="64">
        <f>(G58*C58)</f>
        <v>55.187999999999995</v>
      </c>
      <c r="I58" s="63" t="s">
        <v>178</v>
      </c>
      <c r="J58" s="63" t="s">
        <v>181</v>
      </c>
      <c r="K58" s="63">
        <v>2.52</v>
      </c>
      <c r="L58" s="63">
        <v>9.5</v>
      </c>
      <c r="M58" s="64">
        <f>K58*1.095</f>
        <v>2.7594</v>
      </c>
    </row>
    <row r="59" spans="1:13" s="29" customFormat="1" ht="15">
      <c r="A59" s="61" t="s">
        <v>113</v>
      </c>
      <c r="B59" s="65" t="s">
        <v>173</v>
      </c>
      <c r="C59" s="63">
        <v>45</v>
      </c>
      <c r="D59" s="63" t="s">
        <v>175</v>
      </c>
      <c r="E59" s="63">
        <v>0.45</v>
      </c>
      <c r="F59" s="63">
        <v>9.5</v>
      </c>
      <c r="G59" s="64">
        <f>E59*1.095</f>
        <v>0.49275</v>
      </c>
      <c r="H59" s="64">
        <f>(G59*C59)</f>
        <v>22.173750000000002</v>
      </c>
      <c r="I59" s="63" t="s">
        <v>179</v>
      </c>
      <c r="J59" s="63" t="s">
        <v>180</v>
      </c>
      <c r="K59" s="63">
        <v>0.45</v>
      </c>
      <c r="L59" s="63">
        <v>9.5</v>
      </c>
      <c r="M59" s="64">
        <f>K59*1.095</f>
        <v>0.49275</v>
      </c>
    </row>
    <row r="60" spans="1:13" s="95" customFormat="1" ht="21" customHeight="1">
      <c r="A60" s="91"/>
      <c r="B60" s="92" t="s">
        <v>182</v>
      </c>
      <c r="C60" s="56"/>
      <c r="D60" s="56"/>
      <c r="E60" s="56">
        <f>SUM(E57:E59)</f>
        <v>4.22</v>
      </c>
      <c r="F60" s="56"/>
      <c r="G60" s="93">
        <f>SUM(G57:G59)</f>
        <v>4.6209</v>
      </c>
      <c r="H60" s="93">
        <f>SUM(H57:H59)</f>
        <v>145.79925</v>
      </c>
      <c r="I60" s="56"/>
      <c r="J60" s="56"/>
      <c r="K60" s="56">
        <f>SUM(K57:K59)</f>
        <v>4.34</v>
      </c>
      <c r="L60" s="56"/>
      <c r="M60" s="94">
        <f>SUM(M57:M59)</f>
        <v>4.7523</v>
      </c>
    </row>
    <row r="61" spans="1:13" s="96" customFormat="1" ht="15">
      <c r="A61" s="72"/>
      <c r="B61" s="72"/>
      <c r="C61" s="72"/>
      <c r="D61" s="155"/>
      <c r="E61" s="155"/>
      <c r="F61" s="155"/>
      <c r="G61" s="155"/>
      <c r="H61" s="155"/>
      <c r="I61" s="72"/>
      <c r="J61" s="72"/>
      <c r="K61" s="72"/>
      <c r="L61" s="72"/>
      <c r="M61" s="72"/>
    </row>
    <row r="62" spans="1:2" s="29" customFormat="1" ht="15">
      <c r="A62" s="2" t="s">
        <v>183</v>
      </c>
      <c r="B62" s="2"/>
    </row>
    <row r="63" spans="1:13" ht="15">
      <c r="A63" s="140" t="s">
        <v>184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</row>
    <row r="64" spans="1:13" ht="15">
      <c r="A64" s="140" t="s">
        <v>185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2"/>
    </row>
    <row r="65" spans="1:13" ht="15">
      <c r="A65" s="140" t="s">
        <v>186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2"/>
    </row>
    <row r="66" spans="1:13" ht="15">
      <c r="A66" s="140" t="s">
        <v>187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</row>
    <row r="67" spans="1:13" ht="15">
      <c r="A67" s="145" t="s">
        <v>190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7"/>
    </row>
    <row r="68" spans="1:13" ht="15">
      <c r="A68" s="140" t="s">
        <v>191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2"/>
    </row>
    <row r="70" spans="1:7" ht="15">
      <c r="A70" s="144" t="s">
        <v>192</v>
      </c>
      <c r="B70" s="144"/>
      <c r="C70" s="144"/>
      <c r="D70" s="144"/>
      <c r="E70" s="144"/>
      <c r="F70" s="144"/>
      <c r="G70" s="144"/>
    </row>
    <row r="71" spans="1:13" ht="15">
      <c r="A71" s="145" t="s">
        <v>193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7"/>
    </row>
    <row r="72" spans="1:13" ht="15">
      <c r="A72" s="145" t="s">
        <v>566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7"/>
    </row>
    <row r="74" spans="1:3" ht="15">
      <c r="A74" s="160" t="s">
        <v>194</v>
      </c>
      <c r="B74" s="160"/>
      <c r="C74" s="160"/>
    </row>
    <row r="75" spans="1:13" ht="15">
      <c r="A75" s="162" t="s">
        <v>195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</row>
    <row r="76" spans="1:10" ht="15">
      <c r="A76" s="157"/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15">
      <c r="A77" s="165"/>
      <c r="B77" s="165"/>
      <c r="C77" s="165"/>
      <c r="D77" s="165"/>
      <c r="E77" s="165"/>
      <c r="F77" s="165"/>
      <c r="G77" s="165"/>
      <c r="H77" s="165"/>
      <c r="I77" s="165"/>
      <c r="J77" s="165"/>
    </row>
    <row r="79" spans="1:13" ht="15">
      <c r="A79" s="143" t="s">
        <v>196</v>
      </c>
      <c r="B79" s="143"/>
      <c r="C79" s="143"/>
      <c r="D79" s="143"/>
      <c r="E79" s="97"/>
      <c r="F79" s="97"/>
      <c r="G79" s="143" t="s">
        <v>197</v>
      </c>
      <c r="H79" s="143"/>
      <c r="I79" s="143" t="s">
        <v>198</v>
      </c>
      <c r="J79" s="143"/>
      <c r="K79" s="143"/>
      <c r="L79" s="143"/>
      <c r="M79" s="143"/>
    </row>
  </sheetData>
  <sheetProtection password="C9C1" sheet="1" objects="1" scenarios="1"/>
  <mergeCells count="56">
    <mergeCell ref="A26:M26"/>
    <mergeCell ref="A35:M35"/>
    <mergeCell ref="A65:M65"/>
    <mergeCell ref="A66:M66"/>
    <mergeCell ref="A68:M68"/>
    <mergeCell ref="D46:M46"/>
    <mergeCell ref="D47:M47"/>
    <mergeCell ref="D48:M48"/>
    <mergeCell ref="D49:M49"/>
    <mergeCell ref="A63:M63"/>
    <mergeCell ref="A44:C44"/>
    <mergeCell ref="A29:M29"/>
    <mergeCell ref="D43:M43"/>
    <mergeCell ref="D44:M44"/>
    <mergeCell ref="D45:M45"/>
    <mergeCell ref="D42:G42"/>
    <mergeCell ref="A2:D2"/>
    <mergeCell ref="A5:D5"/>
    <mergeCell ref="H5:K5"/>
    <mergeCell ref="A6:D6"/>
    <mergeCell ref="A53:B53"/>
    <mergeCell ref="H6:K6"/>
    <mergeCell ref="A13:M13"/>
    <mergeCell ref="A46:C46"/>
    <mergeCell ref="A43:C43"/>
    <mergeCell ref="A42:C42"/>
    <mergeCell ref="A76:J76"/>
    <mergeCell ref="A77:J77"/>
    <mergeCell ref="A79:D79"/>
    <mergeCell ref="G79:H79"/>
    <mergeCell ref="I79:M79"/>
    <mergeCell ref="H2:K2"/>
    <mergeCell ref="A3:D3"/>
    <mergeCell ref="H3:K3"/>
    <mergeCell ref="A4:D4"/>
    <mergeCell ref="H4:K4"/>
    <mergeCell ref="A45:C45"/>
    <mergeCell ref="A48:C48"/>
    <mergeCell ref="A49:C49"/>
    <mergeCell ref="A67:M67"/>
    <mergeCell ref="A70:G70"/>
    <mergeCell ref="A71:M71"/>
    <mergeCell ref="A47:C47"/>
    <mergeCell ref="A64:M64"/>
    <mergeCell ref="D50:M50"/>
    <mergeCell ref="D51:M51"/>
    <mergeCell ref="A74:C74"/>
    <mergeCell ref="A75:M75"/>
    <mergeCell ref="A1:D1"/>
    <mergeCell ref="H1:K1"/>
    <mergeCell ref="A56:M56"/>
    <mergeCell ref="D61:H61"/>
    <mergeCell ref="A62:B62"/>
    <mergeCell ref="A72:M72"/>
    <mergeCell ref="A50:C50"/>
    <mergeCell ref="A51:C51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5" r:id="rId1"/>
  <headerFooter>
    <oddHeader>&amp;COBR-3/1 J</oddHeader>
  </headerFooter>
  <rowBreaks count="2" manualBreakCount="2">
    <brk id="28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57"/>
  <sheetViews>
    <sheetView view="pageBreakPreview" zoomScale="85" zoomScaleSheetLayoutView="85" zoomScalePageLayoutView="85" workbookViewId="0" topLeftCell="A34">
      <selection activeCell="A57" sqref="A57:M57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8" ht="18.75">
      <c r="E9" s="74" t="s">
        <v>189</v>
      </c>
      <c r="F9" s="73" t="s">
        <v>279</v>
      </c>
      <c r="G9" s="119" t="s">
        <v>621</v>
      </c>
      <c r="H9" s="114"/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770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38.25">
      <c r="A14" s="98" t="s">
        <v>111</v>
      </c>
      <c r="B14" s="85" t="s">
        <v>56</v>
      </c>
      <c r="C14" s="76">
        <v>50</v>
      </c>
      <c r="D14" s="76" t="s">
        <v>199</v>
      </c>
      <c r="E14" s="25"/>
      <c r="F14" s="47">
        <v>9.5</v>
      </c>
      <c r="G14" s="48">
        <f>E14*1.095</f>
        <v>0</v>
      </c>
      <c r="H14" s="48">
        <f>G14*C14</f>
        <v>0</v>
      </c>
      <c r="I14" s="25"/>
      <c r="J14" s="25"/>
      <c r="K14" s="25"/>
      <c r="L14" s="47">
        <v>9.5</v>
      </c>
      <c r="M14" s="48">
        <f>K14*1.095</f>
        <v>0</v>
      </c>
    </row>
    <row r="15" spans="1:13" ht="38.25">
      <c r="A15" s="98" t="s">
        <v>112</v>
      </c>
      <c r="B15" s="77" t="s">
        <v>874</v>
      </c>
      <c r="C15" s="76">
        <v>5</v>
      </c>
      <c r="D15" s="76" t="s">
        <v>199</v>
      </c>
      <c r="E15" s="25"/>
      <c r="F15" s="47">
        <v>9.5</v>
      </c>
      <c r="G15" s="48">
        <f>E15*1.095</f>
        <v>0</v>
      </c>
      <c r="H15" s="48">
        <f>G15*C15</f>
        <v>0</v>
      </c>
      <c r="I15" s="25"/>
      <c r="J15" s="25"/>
      <c r="K15" s="25"/>
      <c r="L15" s="47">
        <v>9.5</v>
      </c>
      <c r="M15" s="48">
        <f>K15*1.095</f>
        <v>0</v>
      </c>
    </row>
    <row r="16" spans="1:13" ht="38.25">
      <c r="A16" s="98" t="s">
        <v>113</v>
      </c>
      <c r="B16" s="85" t="s">
        <v>33</v>
      </c>
      <c r="C16" s="76">
        <v>110</v>
      </c>
      <c r="D16" s="76" t="s">
        <v>199</v>
      </c>
      <c r="E16" s="25"/>
      <c r="F16" s="47">
        <v>9.5</v>
      </c>
      <c r="G16" s="48">
        <f>E16*1.095</f>
        <v>0</v>
      </c>
      <c r="H16" s="48">
        <f>G16*C16</f>
        <v>0</v>
      </c>
      <c r="I16" s="25"/>
      <c r="J16" s="25"/>
      <c r="K16" s="25"/>
      <c r="L16" s="47">
        <v>9.5</v>
      </c>
      <c r="M16" s="48">
        <f>K16*1.095</f>
        <v>0</v>
      </c>
    </row>
    <row r="17" spans="1:13" ht="38.25">
      <c r="A17" s="98" t="s">
        <v>114</v>
      </c>
      <c r="B17" s="85" t="s">
        <v>32</v>
      </c>
      <c r="C17" s="76">
        <v>70</v>
      </c>
      <c r="D17" s="76" t="s">
        <v>199</v>
      </c>
      <c r="E17" s="25"/>
      <c r="F17" s="47">
        <v>9.5</v>
      </c>
      <c r="G17" s="48">
        <f>E17*1.095</f>
        <v>0</v>
      </c>
      <c r="H17" s="48">
        <f>G17*C17</f>
        <v>0</v>
      </c>
      <c r="I17" s="25"/>
      <c r="J17" s="25"/>
      <c r="K17" s="25"/>
      <c r="L17" s="47">
        <v>9.5</v>
      </c>
      <c r="M17" s="48">
        <f>K17*1.095</f>
        <v>0</v>
      </c>
    </row>
    <row r="18" spans="1:13" s="102" customFormat="1" ht="21.75" customHeight="1">
      <c r="A18" s="99"/>
      <c r="B18" s="100" t="s">
        <v>182</v>
      </c>
      <c r="C18" s="99"/>
      <c r="D18" s="99"/>
      <c r="E18" s="101">
        <f>SUM(E14:E17)</f>
        <v>0</v>
      </c>
      <c r="F18" s="101"/>
      <c r="G18" s="101">
        <f aca="true" t="shared" si="0" ref="G18:M18">SUM(G14:G17)</f>
        <v>0</v>
      </c>
      <c r="H18" s="101">
        <f t="shared" si="0"/>
        <v>0</v>
      </c>
      <c r="I18" s="101"/>
      <c r="J18" s="101"/>
      <c r="K18" s="101">
        <f t="shared" si="0"/>
        <v>0</v>
      </c>
      <c r="L18" s="101"/>
      <c r="M18" s="101">
        <f t="shared" si="0"/>
        <v>0</v>
      </c>
    </row>
    <row r="20" spans="1:7" s="29" customFormat="1" ht="15">
      <c r="A20" s="9" t="s">
        <v>158</v>
      </c>
      <c r="B20" s="9"/>
      <c r="C20" s="9"/>
      <c r="D20" s="9"/>
      <c r="E20" s="9"/>
      <c r="F20" s="9"/>
      <c r="G20" s="9"/>
    </row>
    <row r="21" spans="1:13" s="29" customFormat="1" ht="15">
      <c r="A21" s="8" t="s">
        <v>159</v>
      </c>
      <c r="B21" s="8"/>
      <c r="C21" s="8"/>
      <c r="D21" s="7" t="s">
        <v>166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s="29" customFormat="1" ht="15">
      <c r="A22" s="8" t="s">
        <v>706</v>
      </c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9" customFormat="1" ht="15">
      <c r="A23" s="8" t="s">
        <v>707</v>
      </c>
      <c r="B23" s="8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29" customFormat="1" ht="15">
      <c r="A24" s="8" t="s">
        <v>162</v>
      </c>
      <c r="B24" s="8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29" customFormat="1" ht="15">
      <c r="A25" s="8" t="s">
        <v>160</v>
      </c>
      <c r="B25" s="8"/>
      <c r="C25" s="8"/>
      <c r="D25" s="7" t="s">
        <v>167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 s="29" customFormat="1" ht="30" customHeight="1">
      <c r="A26" s="10" t="s">
        <v>161</v>
      </c>
      <c r="B26" s="10"/>
      <c r="C26" s="10"/>
      <c r="D26" s="7" t="s">
        <v>168</v>
      </c>
      <c r="E26" s="7"/>
      <c r="F26" s="7"/>
      <c r="G26" s="7"/>
      <c r="H26" s="7"/>
      <c r="I26" s="7"/>
      <c r="J26" s="7"/>
      <c r="K26" s="7"/>
      <c r="L26" s="7"/>
      <c r="M26" s="7"/>
    </row>
    <row r="27" spans="1:13" s="29" customFormat="1" ht="15">
      <c r="A27" s="8" t="s">
        <v>163</v>
      </c>
      <c r="B27" s="8"/>
      <c r="C27" s="8"/>
      <c r="D27" s="7" t="s">
        <v>169</v>
      </c>
      <c r="E27" s="7"/>
      <c r="F27" s="7"/>
      <c r="G27" s="7"/>
      <c r="H27" s="7"/>
      <c r="I27" s="7"/>
      <c r="J27" s="7"/>
      <c r="K27" s="7"/>
      <c r="L27" s="7"/>
      <c r="M27" s="7"/>
    </row>
    <row r="28" spans="1:13" s="29" customFormat="1" ht="15">
      <c r="A28" s="8" t="s">
        <v>711</v>
      </c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29" customFormat="1" ht="30" customHeight="1">
      <c r="A29" s="8" t="s">
        <v>164</v>
      </c>
      <c r="B29" s="8"/>
      <c r="C29" s="8"/>
      <c r="D29" s="7" t="s">
        <v>712</v>
      </c>
      <c r="E29" s="7"/>
      <c r="F29" s="7"/>
      <c r="G29" s="7"/>
      <c r="H29" s="7"/>
      <c r="I29" s="7"/>
      <c r="J29" s="7"/>
      <c r="K29" s="7"/>
      <c r="L29" s="7"/>
      <c r="M29" s="7"/>
    </row>
    <row r="30" spans="1:10" s="29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2" s="29" customFormat="1" ht="15.75" thickBot="1">
      <c r="A31" s="9" t="s">
        <v>170</v>
      </c>
      <c r="B31" s="9"/>
    </row>
    <row r="32" spans="1:13" s="29" customFormat="1" ht="51">
      <c r="A32" s="32" t="s">
        <v>102</v>
      </c>
      <c r="B32" s="33" t="s">
        <v>188</v>
      </c>
      <c r="C32" s="33" t="s">
        <v>103</v>
      </c>
      <c r="D32" s="33" t="s">
        <v>104</v>
      </c>
      <c r="E32" s="34" t="s">
        <v>105</v>
      </c>
      <c r="F32" s="34" t="s">
        <v>708</v>
      </c>
      <c r="G32" s="35" t="s">
        <v>106</v>
      </c>
      <c r="H32" s="35" t="s">
        <v>107</v>
      </c>
      <c r="I32" s="36" t="s">
        <v>108</v>
      </c>
      <c r="J32" s="36" t="s">
        <v>157</v>
      </c>
      <c r="K32" s="36" t="s">
        <v>109</v>
      </c>
      <c r="L32" s="36" t="s">
        <v>708</v>
      </c>
      <c r="M32" s="35" t="s">
        <v>165</v>
      </c>
    </row>
    <row r="33" spans="1:13" s="29" customFormat="1" ht="15">
      <c r="A33" s="37">
        <v>0</v>
      </c>
      <c r="B33" s="38">
        <v>1</v>
      </c>
      <c r="C33" s="38">
        <v>2</v>
      </c>
      <c r="D33" s="38">
        <v>3</v>
      </c>
      <c r="E33" s="39">
        <v>4</v>
      </c>
      <c r="F33" s="39">
        <v>5</v>
      </c>
      <c r="G33" s="40" t="s">
        <v>709</v>
      </c>
      <c r="H33" s="40" t="s">
        <v>110</v>
      </c>
      <c r="I33" s="41">
        <v>8</v>
      </c>
      <c r="J33" s="41">
        <v>9</v>
      </c>
      <c r="K33" s="41">
        <v>10</v>
      </c>
      <c r="L33" s="41">
        <v>11</v>
      </c>
      <c r="M33" s="40" t="s">
        <v>710</v>
      </c>
    </row>
    <row r="34" spans="1:13" s="29" customFormat="1" ht="15">
      <c r="A34" s="12" t="s">
        <v>174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29" customFormat="1" ht="15">
      <c r="A35" s="61" t="s">
        <v>111</v>
      </c>
      <c r="B35" s="62" t="s">
        <v>171</v>
      </c>
      <c r="C35" s="63">
        <v>50</v>
      </c>
      <c r="D35" s="63" t="s">
        <v>146</v>
      </c>
      <c r="E35" s="63">
        <v>1.25</v>
      </c>
      <c r="F35" s="63">
        <v>9.5</v>
      </c>
      <c r="G35" s="64">
        <f>E35*1.095</f>
        <v>1.36875</v>
      </c>
      <c r="H35" s="64">
        <f>(G35*C35)</f>
        <v>68.4375</v>
      </c>
      <c r="I35" s="63" t="s">
        <v>176</v>
      </c>
      <c r="J35" s="63" t="s">
        <v>177</v>
      </c>
      <c r="K35" s="63">
        <v>1.37</v>
      </c>
      <c r="L35" s="63">
        <v>9.5</v>
      </c>
      <c r="M35" s="64">
        <f>K35*1.095</f>
        <v>1.50015</v>
      </c>
    </row>
    <row r="36" spans="1:13" s="29" customFormat="1" ht="15">
      <c r="A36" s="61" t="s">
        <v>112</v>
      </c>
      <c r="B36" s="62" t="s">
        <v>172</v>
      </c>
      <c r="C36" s="63">
        <v>20</v>
      </c>
      <c r="D36" s="63" t="s">
        <v>145</v>
      </c>
      <c r="E36" s="63">
        <v>2.52</v>
      </c>
      <c r="F36" s="63">
        <v>9.5</v>
      </c>
      <c r="G36" s="64">
        <f>E36*1.095</f>
        <v>2.7594</v>
      </c>
      <c r="H36" s="64">
        <f>(G36*C36)</f>
        <v>55.187999999999995</v>
      </c>
      <c r="I36" s="63" t="s">
        <v>178</v>
      </c>
      <c r="J36" s="63" t="s">
        <v>181</v>
      </c>
      <c r="K36" s="63">
        <v>2.52</v>
      </c>
      <c r="L36" s="63">
        <v>9.5</v>
      </c>
      <c r="M36" s="64">
        <f>K36*1.095</f>
        <v>2.7594</v>
      </c>
    </row>
    <row r="37" spans="1:13" s="29" customFormat="1" ht="15">
      <c r="A37" s="61" t="s">
        <v>113</v>
      </c>
      <c r="B37" s="65" t="s">
        <v>173</v>
      </c>
      <c r="C37" s="63">
        <v>45</v>
      </c>
      <c r="D37" s="63" t="s">
        <v>175</v>
      </c>
      <c r="E37" s="63">
        <v>0.45</v>
      </c>
      <c r="F37" s="63">
        <v>9.5</v>
      </c>
      <c r="G37" s="64">
        <f>E37*1.095</f>
        <v>0.49275</v>
      </c>
      <c r="H37" s="64">
        <f>(G37*C37)</f>
        <v>22.173750000000002</v>
      </c>
      <c r="I37" s="63" t="s">
        <v>179</v>
      </c>
      <c r="J37" s="63" t="s">
        <v>180</v>
      </c>
      <c r="K37" s="63">
        <v>0.45</v>
      </c>
      <c r="L37" s="63">
        <v>9.5</v>
      </c>
      <c r="M37" s="64">
        <f>K37*1.095</f>
        <v>0.49275</v>
      </c>
    </row>
    <row r="38" spans="1:13" s="95" customFormat="1" ht="21" customHeight="1">
      <c r="A38" s="91"/>
      <c r="B38" s="92" t="s">
        <v>182</v>
      </c>
      <c r="C38" s="56"/>
      <c r="D38" s="56"/>
      <c r="E38" s="56">
        <f>SUM(E35:E37)</f>
        <v>4.22</v>
      </c>
      <c r="F38" s="56"/>
      <c r="G38" s="93">
        <f>SUM(G35:G37)</f>
        <v>4.6209</v>
      </c>
      <c r="H38" s="93">
        <f>SUM(H35:H37)</f>
        <v>145.79925</v>
      </c>
      <c r="I38" s="56"/>
      <c r="J38" s="56"/>
      <c r="K38" s="56">
        <f>SUM(K35:K37)</f>
        <v>4.34</v>
      </c>
      <c r="L38" s="56"/>
      <c r="M38" s="94">
        <f>SUM(M35:M37)</f>
        <v>4.7523</v>
      </c>
    </row>
    <row r="39" spans="1:13" s="96" customFormat="1" ht="15">
      <c r="A39" s="72"/>
      <c r="B39" s="72"/>
      <c r="C39" s="72"/>
      <c r="D39" s="155"/>
      <c r="E39" s="155"/>
      <c r="F39" s="155"/>
      <c r="G39" s="155"/>
      <c r="H39" s="155"/>
      <c r="I39" s="72"/>
      <c r="J39" s="72"/>
      <c r="K39" s="72"/>
      <c r="L39" s="72"/>
      <c r="M39" s="72"/>
    </row>
    <row r="40" spans="1:2" s="29" customFormat="1" ht="15">
      <c r="A40" s="2" t="s">
        <v>183</v>
      </c>
      <c r="B40" s="2"/>
    </row>
    <row r="41" spans="1:13" ht="15">
      <c r="A41" s="170" t="s">
        <v>184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</row>
    <row r="42" spans="1:13" ht="15">
      <c r="A42" s="170" t="s">
        <v>185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</row>
    <row r="43" spans="1:13" ht="15">
      <c r="A43" s="170" t="s">
        <v>186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</row>
    <row r="44" spans="1:13" ht="15">
      <c r="A44" s="170" t="s">
        <v>187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</row>
    <row r="45" spans="1:13" ht="15">
      <c r="A45" s="173" t="s">
        <v>190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</row>
    <row r="46" spans="1:13" ht="15">
      <c r="A46" s="170" t="s">
        <v>191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</row>
    <row r="47" spans="1:1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">
      <c r="A48" s="177" t="s">
        <v>192</v>
      </c>
      <c r="B48" s="177"/>
      <c r="C48" s="177"/>
      <c r="D48" s="177"/>
      <c r="E48" s="177"/>
      <c r="F48" s="177"/>
      <c r="G48" s="177"/>
      <c r="H48" s="29"/>
      <c r="I48" s="29"/>
      <c r="J48" s="29"/>
      <c r="K48" s="29"/>
      <c r="L48" s="29"/>
      <c r="M48" s="29"/>
    </row>
    <row r="49" spans="1:13" ht="15">
      <c r="A49" s="173" t="s">
        <v>193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</row>
    <row r="50" spans="1:13" ht="15">
      <c r="A50" s="173" t="s">
        <v>566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5"/>
    </row>
    <row r="51" spans="1:1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">
      <c r="A52" s="3" t="s">
        <v>194</v>
      </c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">
      <c r="A53" s="10" t="s">
        <v>195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7.75" customHeight="1">
      <c r="A54" s="176" t="s">
        <v>771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</row>
    <row r="57" spans="1:13" ht="15">
      <c r="A57" s="143" t="s">
        <v>196</v>
      </c>
      <c r="B57" s="143"/>
      <c r="C57" s="143"/>
      <c r="D57" s="143"/>
      <c r="E57" s="97"/>
      <c r="F57" s="97"/>
      <c r="G57" s="143" t="s">
        <v>197</v>
      </c>
      <c r="H57" s="143"/>
      <c r="I57" s="143" t="s">
        <v>772</v>
      </c>
      <c r="J57" s="143"/>
      <c r="K57" s="143"/>
      <c r="L57" s="143"/>
      <c r="M57" s="143"/>
    </row>
  </sheetData>
  <sheetProtection password="C9C1" sheet="1" objects="1" scenarios="1"/>
  <mergeCells count="52">
    <mergeCell ref="A29:C29"/>
    <mergeCell ref="D39:H39"/>
    <mergeCell ref="A27:C27"/>
    <mergeCell ref="D23:M23"/>
    <mergeCell ref="D24:M24"/>
    <mergeCell ref="D25:M25"/>
    <mergeCell ref="D26:M26"/>
    <mergeCell ref="A28:C28"/>
    <mergeCell ref="A50:M50"/>
    <mergeCell ref="A53:M53"/>
    <mergeCell ref="I57:M57"/>
    <mergeCell ref="A52:C52"/>
    <mergeCell ref="A31:B31"/>
    <mergeCell ref="A34:M34"/>
    <mergeCell ref="A42:M42"/>
    <mergeCell ref="A57:D57"/>
    <mergeCell ref="G57:H57"/>
    <mergeCell ref="A43:M43"/>
    <mergeCell ref="A44:M44"/>
    <mergeCell ref="A45:M45"/>
    <mergeCell ref="A46:M46"/>
    <mergeCell ref="A54:M54"/>
    <mergeCell ref="A48:G48"/>
    <mergeCell ref="A49:M49"/>
    <mergeCell ref="H3:K3"/>
    <mergeCell ref="A4:D4"/>
    <mergeCell ref="H4:K4"/>
    <mergeCell ref="A5:D5"/>
    <mergeCell ref="A40:B40"/>
    <mergeCell ref="A41:M41"/>
    <mergeCell ref="A13:M13"/>
    <mergeCell ref="D27:M27"/>
    <mergeCell ref="D28:M28"/>
    <mergeCell ref="D29:M29"/>
    <mergeCell ref="H1:K1"/>
    <mergeCell ref="A20:C20"/>
    <mergeCell ref="D20:G20"/>
    <mergeCell ref="D21:M21"/>
    <mergeCell ref="A21:C21"/>
    <mergeCell ref="H5:K5"/>
    <mergeCell ref="A6:D6"/>
    <mergeCell ref="H6:K6"/>
    <mergeCell ref="A2:D2"/>
    <mergeCell ref="H2:K2"/>
    <mergeCell ref="A22:C22"/>
    <mergeCell ref="A23:C23"/>
    <mergeCell ref="A24:C24"/>
    <mergeCell ref="A25:C25"/>
    <mergeCell ref="A26:C26"/>
    <mergeCell ref="A1:D1"/>
    <mergeCell ref="A3:D3"/>
    <mergeCell ref="D22:M22"/>
  </mergeCells>
  <printOptions/>
  <pageMargins left="0.2362204724409449" right="0.03937007874015748" top="0.5511811023622047" bottom="0.7480314960629921" header="0.31496062992125984" footer="0.31496062992125984"/>
  <pageSetup horizontalDpi="600" verticalDpi="600" orientation="landscape" paperSize="9" scale="75" r:id="rId1"/>
  <headerFooter>
    <oddHeader>&amp;COBR-3/1 D</oddHeader>
  </headerFooter>
  <rowBreaks count="1" manualBreakCount="1">
    <brk id="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33"/>
  <sheetViews>
    <sheetView view="pageBreakPreview" zoomScale="85" zoomScaleSheetLayoutView="85" zoomScalePageLayoutView="0" workbookViewId="0" topLeftCell="A114">
      <selection activeCell="A133" sqref="A133:M133"/>
    </sheetView>
  </sheetViews>
  <sheetFormatPr defaultColWidth="9.140625" defaultRowHeight="15"/>
  <cols>
    <col min="1" max="1" width="7.140625" style="72" customWidth="1"/>
    <col min="2" max="2" width="30.7109375" style="72" customWidth="1"/>
    <col min="3" max="3" width="10.28125" style="72" customWidth="1"/>
    <col min="4" max="4" width="9.140625" style="72" customWidth="1"/>
    <col min="5" max="6" width="10.28125" style="72" customWidth="1"/>
    <col min="7" max="7" width="13.7109375" style="72" customWidth="1"/>
    <col min="8" max="8" width="14.28125" style="72" customWidth="1"/>
    <col min="9" max="9" width="19.7109375" style="72" customWidth="1"/>
    <col min="10" max="10" width="22.00390625" style="72" customWidth="1"/>
    <col min="11" max="11" width="21.57421875" style="72" customWidth="1"/>
    <col min="12" max="12" width="9.140625" style="72" customWidth="1"/>
    <col min="13" max="13" width="11.8515625" style="72" customWidth="1"/>
    <col min="14" max="16384" width="9.140625" style="72" customWidth="1"/>
  </cols>
  <sheetData>
    <row r="1" spans="1:11" s="29" customFormat="1" ht="26.25" customHeight="1">
      <c r="A1" s="20" t="s">
        <v>94</v>
      </c>
      <c r="B1" s="20"/>
      <c r="C1" s="20"/>
      <c r="D1" s="20"/>
      <c r="H1" s="19" t="s">
        <v>100</v>
      </c>
      <c r="I1" s="19"/>
      <c r="J1" s="19"/>
      <c r="K1" s="19"/>
    </row>
    <row r="2" spans="1:11" s="29" customFormat="1" ht="15">
      <c r="A2" s="15" t="s">
        <v>95</v>
      </c>
      <c r="B2" s="15"/>
      <c r="C2" s="15"/>
      <c r="D2" s="15"/>
      <c r="H2" s="17" t="s">
        <v>561</v>
      </c>
      <c r="I2" s="17"/>
      <c r="J2" s="17"/>
      <c r="K2" s="17"/>
    </row>
    <row r="3" spans="1:11" s="29" customFormat="1" ht="15">
      <c r="A3" s="16" t="s">
        <v>96</v>
      </c>
      <c r="B3" s="16"/>
      <c r="C3" s="16"/>
      <c r="D3" s="16"/>
      <c r="H3" s="18" t="s">
        <v>562</v>
      </c>
      <c r="I3" s="18"/>
      <c r="J3" s="18"/>
      <c r="K3" s="18"/>
    </row>
    <row r="4" spans="1:11" s="29" customFormat="1" ht="15">
      <c r="A4" s="16" t="s">
        <v>97</v>
      </c>
      <c r="B4" s="16"/>
      <c r="C4" s="16"/>
      <c r="D4" s="16"/>
      <c r="H4" s="18" t="s">
        <v>563</v>
      </c>
      <c r="I4" s="18"/>
      <c r="J4" s="18"/>
      <c r="K4" s="18"/>
    </row>
    <row r="5" spans="1:11" s="29" customFormat="1" ht="15">
      <c r="A5" s="16" t="s">
        <v>98</v>
      </c>
      <c r="B5" s="16"/>
      <c r="C5" s="16"/>
      <c r="D5" s="16"/>
      <c r="H5" s="18" t="s">
        <v>727</v>
      </c>
      <c r="I5" s="18"/>
      <c r="J5" s="18"/>
      <c r="K5" s="18"/>
    </row>
    <row r="6" spans="1:11" s="29" customFormat="1" ht="15">
      <c r="A6" s="16" t="s">
        <v>99</v>
      </c>
      <c r="B6" s="16"/>
      <c r="C6" s="16"/>
      <c r="D6" s="16"/>
      <c r="H6" s="18" t="s">
        <v>728</v>
      </c>
      <c r="I6" s="18"/>
      <c r="J6" s="18"/>
      <c r="K6" s="18"/>
    </row>
    <row r="8" ht="18.75">
      <c r="G8" s="73" t="s">
        <v>101</v>
      </c>
    </row>
    <row r="9" spans="5:7" ht="18.75">
      <c r="E9" s="74" t="s">
        <v>189</v>
      </c>
      <c r="F9" s="73" t="s">
        <v>377</v>
      </c>
      <c r="G9" s="75" t="s">
        <v>464</v>
      </c>
    </row>
    <row r="10" ht="15.75" thickBot="1"/>
    <row r="11" spans="1:13" s="29" customFormat="1" ht="51">
      <c r="A11" s="32" t="s">
        <v>102</v>
      </c>
      <c r="B11" s="33" t="s">
        <v>188</v>
      </c>
      <c r="C11" s="33" t="s">
        <v>103</v>
      </c>
      <c r="D11" s="33" t="s">
        <v>104</v>
      </c>
      <c r="E11" s="34" t="s">
        <v>105</v>
      </c>
      <c r="F11" s="34" t="s">
        <v>708</v>
      </c>
      <c r="G11" s="35" t="s">
        <v>106</v>
      </c>
      <c r="H11" s="35" t="s">
        <v>107</v>
      </c>
      <c r="I11" s="36" t="s">
        <v>108</v>
      </c>
      <c r="J11" s="36" t="s">
        <v>157</v>
      </c>
      <c r="K11" s="36" t="s">
        <v>109</v>
      </c>
      <c r="L11" s="36" t="s">
        <v>708</v>
      </c>
      <c r="M11" s="35" t="s">
        <v>165</v>
      </c>
    </row>
    <row r="12" spans="1:13" s="42" customFormat="1" ht="18" customHeight="1">
      <c r="A12" s="37">
        <v>0</v>
      </c>
      <c r="B12" s="38">
        <v>1</v>
      </c>
      <c r="C12" s="38">
        <v>2</v>
      </c>
      <c r="D12" s="38">
        <v>3</v>
      </c>
      <c r="E12" s="39">
        <v>4</v>
      </c>
      <c r="F12" s="39">
        <v>5</v>
      </c>
      <c r="G12" s="40" t="s">
        <v>709</v>
      </c>
      <c r="H12" s="40" t="s">
        <v>110</v>
      </c>
      <c r="I12" s="41">
        <v>8</v>
      </c>
      <c r="J12" s="41">
        <v>9</v>
      </c>
      <c r="K12" s="41">
        <v>10</v>
      </c>
      <c r="L12" s="41">
        <v>11</v>
      </c>
      <c r="M12" s="40" t="s">
        <v>710</v>
      </c>
    </row>
    <row r="13" spans="1:13" ht="15">
      <c r="A13" s="161" t="s">
        <v>777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5.5">
      <c r="A14" s="98" t="s">
        <v>111</v>
      </c>
      <c r="B14" s="77" t="s">
        <v>784</v>
      </c>
      <c r="C14" s="76">
        <v>115</v>
      </c>
      <c r="D14" s="76" t="s">
        <v>145</v>
      </c>
      <c r="E14" s="25"/>
      <c r="F14" s="47">
        <v>9.5</v>
      </c>
      <c r="G14" s="48">
        <f aca="true" t="shared" si="0" ref="G14:G29">E14*1.095</f>
        <v>0</v>
      </c>
      <c r="H14" s="48">
        <f aca="true" t="shared" si="1" ref="H14:H29">G14*C14</f>
        <v>0</v>
      </c>
      <c r="I14" s="25"/>
      <c r="J14" s="25"/>
      <c r="K14" s="25"/>
      <c r="L14" s="47">
        <v>9.5</v>
      </c>
      <c r="M14" s="48">
        <f aca="true" t="shared" si="2" ref="M14:M29">K14*1.095</f>
        <v>0</v>
      </c>
    </row>
    <row r="15" spans="1:13" ht="25.5">
      <c r="A15" s="98" t="s">
        <v>112</v>
      </c>
      <c r="B15" s="77" t="s">
        <v>783</v>
      </c>
      <c r="C15" s="76">
        <v>49</v>
      </c>
      <c r="D15" s="76" t="s">
        <v>145</v>
      </c>
      <c r="E15" s="25"/>
      <c r="F15" s="47">
        <v>9.5</v>
      </c>
      <c r="G15" s="48">
        <f t="shared" si="0"/>
        <v>0</v>
      </c>
      <c r="H15" s="48">
        <f t="shared" si="1"/>
        <v>0</v>
      </c>
      <c r="I15" s="25"/>
      <c r="J15" s="25"/>
      <c r="K15" s="25"/>
      <c r="L15" s="47">
        <v>9.5</v>
      </c>
      <c r="M15" s="48">
        <f t="shared" si="2"/>
        <v>0</v>
      </c>
    </row>
    <row r="16" spans="1:13" ht="25.5">
      <c r="A16" s="98" t="s">
        <v>113</v>
      </c>
      <c r="B16" s="77" t="s">
        <v>782</v>
      </c>
      <c r="C16" s="76">
        <v>46</v>
      </c>
      <c r="D16" s="76" t="s">
        <v>145</v>
      </c>
      <c r="E16" s="25"/>
      <c r="F16" s="47">
        <v>9.5</v>
      </c>
      <c r="G16" s="48">
        <f t="shared" si="0"/>
        <v>0</v>
      </c>
      <c r="H16" s="48">
        <f t="shared" si="1"/>
        <v>0</v>
      </c>
      <c r="I16" s="25"/>
      <c r="J16" s="25"/>
      <c r="K16" s="25"/>
      <c r="L16" s="47">
        <v>9.5</v>
      </c>
      <c r="M16" s="48">
        <f t="shared" si="2"/>
        <v>0</v>
      </c>
    </row>
    <row r="17" spans="1:13" ht="38.25">
      <c r="A17" s="98" t="s">
        <v>114</v>
      </c>
      <c r="B17" s="85" t="s">
        <v>3</v>
      </c>
      <c r="C17" s="76">
        <v>10</v>
      </c>
      <c r="D17" s="76" t="s">
        <v>145</v>
      </c>
      <c r="E17" s="25"/>
      <c r="F17" s="47">
        <v>9.5</v>
      </c>
      <c r="G17" s="48">
        <f t="shared" si="0"/>
        <v>0</v>
      </c>
      <c r="H17" s="48">
        <f t="shared" si="1"/>
        <v>0</v>
      </c>
      <c r="I17" s="25"/>
      <c r="J17" s="25"/>
      <c r="K17" s="25"/>
      <c r="L17" s="47">
        <v>9.5</v>
      </c>
      <c r="M17" s="48">
        <f t="shared" si="2"/>
        <v>0</v>
      </c>
    </row>
    <row r="18" spans="1:13" ht="25.5">
      <c r="A18" s="98" t="s">
        <v>115</v>
      </c>
      <c r="B18" s="77" t="s">
        <v>466</v>
      </c>
      <c r="C18" s="76">
        <v>10</v>
      </c>
      <c r="D18" s="76" t="s">
        <v>146</v>
      </c>
      <c r="E18" s="25"/>
      <c r="F18" s="47">
        <v>9.5</v>
      </c>
      <c r="G18" s="48">
        <f t="shared" si="0"/>
        <v>0</v>
      </c>
      <c r="H18" s="48">
        <f t="shared" si="1"/>
        <v>0</v>
      </c>
      <c r="I18" s="25"/>
      <c r="J18" s="25"/>
      <c r="K18" s="25"/>
      <c r="L18" s="47">
        <v>9.5</v>
      </c>
      <c r="M18" s="48">
        <f t="shared" si="2"/>
        <v>0</v>
      </c>
    </row>
    <row r="19" spans="1:13" ht="51">
      <c r="A19" s="98" t="s">
        <v>116</v>
      </c>
      <c r="B19" s="85" t="s">
        <v>465</v>
      </c>
      <c r="C19" s="76">
        <v>11</v>
      </c>
      <c r="D19" s="76" t="s">
        <v>146</v>
      </c>
      <c r="E19" s="25"/>
      <c r="F19" s="47">
        <v>9.5</v>
      </c>
      <c r="G19" s="48">
        <f t="shared" si="0"/>
        <v>0</v>
      </c>
      <c r="H19" s="48">
        <f t="shared" si="1"/>
        <v>0</v>
      </c>
      <c r="I19" s="25"/>
      <c r="J19" s="25"/>
      <c r="K19" s="25"/>
      <c r="L19" s="47">
        <v>9.5</v>
      </c>
      <c r="M19" s="48">
        <f t="shared" si="2"/>
        <v>0</v>
      </c>
    </row>
    <row r="20" spans="1:13" ht="38.25">
      <c r="A20" s="98" t="s">
        <v>117</v>
      </c>
      <c r="B20" s="85" t="s">
        <v>468</v>
      </c>
      <c r="C20" s="76">
        <v>135</v>
      </c>
      <c r="D20" s="76" t="s">
        <v>146</v>
      </c>
      <c r="E20" s="25"/>
      <c r="F20" s="47">
        <v>9.5</v>
      </c>
      <c r="G20" s="48">
        <f t="shared" si="0"/>
        <v>0</v>
      </c>
      <c r="H20" s="48">
        <f t="shared" si="1"/>
        <v>0</v>
      </c>
      <c r="I20" s="25"/>
      <c r="J20" s="25"/>
      <c r="K20" s="25"/>
      <c r="L20" s="47">
        <v>9.5</v>
      </c>
      <c r="M20" s="48">
        <f t="shared" si="2"/>
        <v>0</v>
      </c>
    </row>
    <row r="21" spans="1:13" ht="38.25">
      <c r="A21" s="98" t="s">
        <v>118</v>
      </c>
      <c r="B21" s="85" t="s">
        <v>4</v>
      </c>
      <c r="C21" s="76">
        <v>27</v>
      </c>
      <c r="D21" s="76" t="s">
        <v>145</v>
      </c>
      <c r="E21" s="25"/>
      <c r="F21" s="47">
        <v>9.5</v>
      </c>
      <c r="G21" s="48">
        <f t="shared" si="0"/>
        <v>0</v>
      </c>
      <c r="H21" s="48">
        <f t="shared" si="1"/>
        <v>0</v>
      </c>
      <c r="I21" s="25"/>
      <c r="J21" s="25"/>
      <c r="K21" s="25"/>
      <c r="L21" s="47">
        <v>9.5</v>
      </c>
      <c r="M21" s="48">
        <f t="shared" si="2"/>
        <v>0</v>
      </c>
    </row>
    <row r="22" spans="1:13" ht="51">
      <c r="A22" s="98" t="s">
        <v>119</v>
      </c>
      <c r="B22" s="85" t="s">
        <v>469</v>
      </c>
      <c r="C22" s="76">
        <v>100</v>
      </c>
      <c r="D22" s="76" t="s">
        <v>146</v>
      </c>
      <c r="E22" s="25"/>
      <c r="F22" s="47">
        <v>9.5</v>
      </c>
      <c r="G22" s="48">
        <f t="shared" si="0"/>
        <v>0</v>
      </c>
      <c r="H22" s="48">
        <f t="shared" si="1"/>
        <v>0</v>
      </c>
      <c r="I22" s="25"/>
      <c r="J22" s="25"/>
      <c r="K22" s="25"/>
      <c r="L22" s="47">
        <v>9.5</v>
      </c>
      <c r="M22" s="48">
        <f t="shared" si="2"/>
        <v>0</v>
      </c>
    </row>
    <row r="23" spans="1:13" ht="38.25">
      <c r="A23" s="98" t="s">
        <v>120</v>
      </c>
      <c r="B23" s="85" t="s">
        <v>1</v>
      </c>
      <c r="C23" s="76">
        <v>10</v>
      </c>
      <c r="D23" s="76" t="s">
        <v>145</v>
      </c>
      <c r="E23" s="25"/>
      <c r="F23" s="47">
        <v>9.5</v>
      </c>
      <c r="G23" s="48">
        <f t="shared" si="0"/>
        <v>0</v>
      </c>
      <c r="H23" s="48">
        <f t="shared" si="1"/>
        <v>0</v>
      </c>
      <c r="I23" s="25"/>
      <c r="J23" s="25"/>
      <c r="K23" s="25"/>
      <c r="L23" s="47">
        <v>9.5</v>
      </c>
      <c r="M23" s="48">
        <f t="shared" si="2"/>
        <v>0</v>
      </c>
    </row>
    <row r="24" spans="1:13" ht="38.25">
      <c r="A24" s="98" t="s">
        <v>121</v>
      </c>
      <c r="B24" s="85" t="s">
        <v>467</v>
      </c>
      <c r="C24" s="76">
        <v>800</v>
      </c>
      <c r="D24" s="76" t="s">
        <v>146</v>
      </c>
      <c r="E24" s="25"/>
      <c r="F24" s="47">
        <v>9.5</v>
      </c>
      <c r="G24" s="48">
        <f t="shared" si="0"/>
        <v>0</v>
      </c>
      <c r="H24" s="48">
        <f t="shared" si="1"/>
        <v>0</v>
      </c>
      <c r="I24" s="25"/>
      <c r="J24" s="25"/>
      <c r="K24" s="25"/>
      <c r="L24" s="47">
        <v>9.5</v>
      </c>
      <c r="M24" s="48">
        <f t="shared" si="2"/>
        <v>0</v>
      </c>
    </row>
    <row r="25" spans="1:13" ht="51">
      <c r="A25" s="98" t="s">
        <v>122</v>
      </c>
      <c r="B25" s="85" t="s">
        <v>470</v>
      </c>
      <c r="C25" s="76">
        <v>43</v>
      </c>
      <c r="D25" s="76" t="s">
        <v>146</v>
      </c>
      <c r="E25" s="25"/>
      <c r="F25" s="47">
        <v>9.5</v>
      </c>
      <c r="G25" s="48">
        <f t="shared" si="0"/>
        <v>0</v>
      </c>
      <c r="H25" s="48">
        <f t="shared" si="1"/>
        <v>0</v>
      </c>
      <c r="I25" s="25"/>
      <c r="J25" s="25"/>
      <c r="K25" s="25"/>
      <c r="L25" s="47">
        <v>9.5</v>
      </c>
      <c r="M25" s="48">
        <f t="shared" si="2"/>
        <v>0</v>
      </c>
    </row>
    <row r="26" spans="1:13" ht="38.25">
      <c r="A26" s="98" t="s">
        <v>200</v>
      </c>
      <c r="B26" s="85" t="s">
        <v>2</v>
      </c>
      <c r="C26" s="76">
        <v>200</v>
      </c>
      <c r="D26" s="76" t="s">
        <v>145</v>
      </c>
      <c r="E26" s="25"/>
      <c r="F26" s="47">
        <v>9.5</v>
      </c>
      <c r="G26" s="48">
        <f t="shared" si="0"/>
        <v>0</v>
      </c>
      <c r="H26" s="48">
        <f t="shared" si="1"/>
        <v>0</v>
      </c>
      <c r="I26" s="25"/>
      <c r="J26" s="25"/>
      <c r="K26" s="25"/>
      <c r="L26" s="47">
        <v>9.5</v>
      </c>
      <c r="M26" s="48">
        <f t="shared" si="2"/>
        <v>0</v>
      </c>
    </row>
    <row r="27" spans="1:13" ht="25.5">
      <c r="A27" s="98" t="s">
        <v>201</v>
      </c>
      <c r="B27" s="77" t="s">
        <v>86</v>
      </c>
      <c r="C27" s="76">
        <v>17</v>
      </c>
      <c r="D27" s="76" t="s">
        <v>145</v>
      </c>
      <c r="E27" s="25"/>
      <c r="F27" s="47">
        <v>9.5</v>
      </c>
      <c r="G27" s="48">
        <f t="shared" si="0"/>
        <v>0</v>
      </c>
      <c r="H27" s="48">
        <f t="shared" si="1"/>
        <v>0</v>
      </c>
      <c r="I27" s="25"/>
      <c r="J27" s="25"/>
      <c r="K27" s="25"/>
      <c r="L27" s="47">
        <v>9.5</v>
      </c>
      <c r="M27" s="48">
        <f t="shared" si="2"/>
        <v>0</v>
      </c>
    </row>
    <row r="28" spans="1:13" ht="38.25">
      <c r="A28" s="98" t="s">
        <v>202</v>
      </c>
      <c r="B28" s="85" t="s">
        <v>781</v>
      </c>
      <c r="C28" s="76">
        <v>5</v>
      </c>
      <c r="D28" s="76" t="s">
        <v>145</v>
      </c>
      <c r="E28" s="25"/>
      <c r="F28" s="47">
        <v>9.5</v>
      </c>
      <c r="G28" s="48">
        <f t="shared" si="0"/>
        <v>0</v>
      </c>
      <c r="H28" s="48">
        <f t="shared" si="1"/>
        <v>0</v>
      </c>
      <c r="I28" s="25"/>
      <c r="J28" s="25"/>
      <c r="K28" s="25"/>
      <c r="L28" s="47">
        <v>9.5</v>
      </c>
      <c r="M28" s="48">
        <f t="shared" si="2"/>
        <v>0</v>
      </c>
    </row>
    <row r="29" spans="1:13" ht="38.25">
      <c r="A29" s="98" t="s">
        <v>203</v>
      </c>
      <c r="B29" s="85" t="s">
        <v>778</v>
      </c>
      <c r="C29" s="76">
        <v>100</v>
      </c>
      <c r="D29" s="76" t="s">
        <v>145</v>
      </c>
      <c r="E29" s="25"/>
      <c r="F29" s="47">
        <v>9.5</v>
      </c>
      <c r="G29" s="48">
        <f t="shared" si="0"/>
        <v>0</v>
      </c>
      <c r="H29" s="48">
        <f t="shared" si="1"/>
        <v>0</v>
      </c>
      <c r="I29" s="25"/>
      <c r="J29" s="25"/>
      <c r="K29" s="25"/>
      <c r="L29" s="47">
        <v>9.5</v>
      </c>
      <c r="M29" s="48">
        <f t="shared" si="2"/>
        <v>0</v>
      </c>
    </row>
    <row r="30" spans="1:13" ht="15">
      <c r="A30" s="163" t="s">
        <v>776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5">
      <c r="A31" s="98" t="s">
        <v>204</v>
      </c>
      <c r="B31" s="85" t="s">
        <v>785</v>
      </c>
      <c r="C31" s="76">
        <v>1340</v>
      </c>
      <c r="D31" s="76" t="s">
        <v>146</v>
      </c>
      <c r="E31" s="25"/>
      <c r="F31" s="47">
        <v>9.5</v>
      </c>
      <c r="G31" s="48">
        <f aca="true" t="shared" si="3" ref="G31:G72">E31*1.095</f>
        <v>0</v>
      </c>
      <c r="H31" s="48">
        <f aca="true" t="shared" si="4" ref="H31:H72">G31*C31</f>
        <v>0</v>
      </c>
      <c r="I31" s="25"/>
      <c r="J31" s="25"/>
      <c r="K31" s="25"/>
      <c r="L31" s="47">
        <v>9.5</v>
      </c>
      <c r="M31" s="48">
        <f aca="true" t="shared" si="5" ref="M31:M72">K31*1.095</f>
        <v>0</v>
      </c>
    </row>
    <row r="32" spans="1:13" ht="15">
      <c r="A32" s="98" t="s">
        <v>205</v>
      </c>
      <c r="B32" s="77" t="s">
        <v>477</v>
      </c>
      <c r="C32" s="76">
        <v>190</v>
      </c>
      <c r="D32" s="76" t="s">
        <v>146</v>
      </c>
      <c r="E32" s="25"/>
      <c r="F32" s="47">
        <v>9.5</v>
      </c>
      <c r="G32" s="48">
        <f t="shared" si="3"/>
        <v>0</v>
      </c>
      <c r="H32" s="48">
        <f t="shared" si="4"/>
        <v>0</v>
      </c>
      <c r="I32" s="25"/>
      <c r="J32" s="25"/>
      <c r="K32" s="25"/>
      <c r="L32" s="47">
        <v>9.5</v>
      </c>
      <c r="M32" s="48">
        <f t="shared" si="5"/>
        <v>0</v>
      </c>
    </row>
    <row r="33" spans="1:13" ht="25.5">
      <c r="A33" s="98" t="s">
        <v>206</v>
      </c>
      <c r="B33" s="77" t="s">
        <v>39</v>
      </c>
      <c r="C33" s="76">
        <v>130</v>
      </c>
      <c r="D33" s="76" t="s">
        <v>146</v>
      </c>
      <c r="E33" s="25"/>
      <c r="F33" s="47">
        <v>9.5</v>
      </c>
      <c r="G33" s="48">
        <f t="shared" si="3"/>
        <v>0</v>
      </c>
      <c r="H33" s="48">
        <f t="shared" si="4"/>
        <v>0</v>
      </c>
      <c r="I33" s="25"/>
      <c r="J33" s="25"/>
      <c r="K33" s="25"/>
      <c r="L33" s="47">
        <v>9.5</v>
      </c>
      <c r="M33" s="48">
        <f t="shared" si="5"/>
        <v>0</v>
      </c>
    </row>
    <row r="34" spans="1:13" ht="25.5">
      <c r="A34" s="98" t="s">
        <v>207</v>
      </c>
      <c r="B34" s="85" t="s">
        <v>478</v>
      </c>
      <c r="C34" s="76">
        <v>400</v>
      </c>
      <c r="D34" s="76" t="s">
        <v>146</v>
      </c>
      <c r="E34" s="25"/>
      <c r="F34" s="47">
        <v>9.5</v>
      </c>
      <c r="G34" s="48">
        <f t="shared" si="3"/>
        <v>0</v>
      </c>
      <c r="H34" s="48">
        <f t="shared" si="4"/>
        <v>0</v>
      </c>
      <c r="I34" s="25"/>
      <c r="J34" s="25"/>
      <c r="K34" s="25"/>
      <c r="L34" s="47">
        <v>9.5</v>
      </c>
      <c r="M34" s="48">
        <f t="shared" si="5"/>
        <v>0</v>
      </c>
    </row>
    <row r="35" spans="1:13" ht="25.5">
      <c r="A35" s="98" t="s">
        <v>208</v>
      </c>
      <c r="B35" s="85" t="s">
        <v>482</v>
      </c>
      <c r="C35" s="76">
        <v>200</v>
      </c>
      <c r="D35" s="76" t="s">
        <v>146</v>
      </c>
      <c r="E35" s="25"/>
      <c r="F35" s="47">
        <v>9.5</v>
      </c>
      <c r="G35" s="48">
        <f t="shared" si="3"/>
        <v>0</v>
      </c>
      <c r="H35" s="48">
        <f t="shared" si="4"/>
        <v>0</v>
      </c>
      <c r="I35" s="25"/>
      <c r="J35" s="25"/>
      <c r="K35" s="25"/>
      <c r="L35" s="47">
        <v>9.5</v>
      </c>
      <c r="M35" s="48">
        <f t="shared" si="5"/>
        <v>0</v>
      </c>
    </row>
    <row r="36" spans="1:13" ht="25.5">
      <c r="A36" s="98" t="s">
        <v>209</v>
      </c>
      <c r="B36" s="85" t="s">
        <v>481</v>
      </c>
      <c r="C36" s="76">
        <v>200</v>
      </c>
      <c r="D36" s="76" t="s">
        <v>146</v>
      </c>
      <c r="E36" s="25"/>
      <c r="F36" s="47">
        <v>9.5</v>
      </c>
      <c r="G36" s="48">
        <f t="shared" si="3"/>
        <v>0</v>
      </c>
      <c r="H36" s="48">
        <f t="shared" si="4"/>
        <v>0</v>
      </c>
      <c r="I36" s="25"/>
      <c r="J36" s="25"/>
      <c r="K36" s="25"/>
      <c r="L36" s="47">
        <v>9.5</v>
      </c>
      <c r="M36" s="48">
        <f t="shared" si="5"/>
        <v>0</v>
      </c>
    </row>
    <row r="37" spans="1:13" ht="15">
      <c r="A37" s="98" t="s">
        <v>210</v>
      </c>
      <c r="B37" s="85" t="s">
        <v>40</v>
      </c>
      <c r="C37" s="76">
        <v>60</v>
      </c>
      <c r="D37" s="76" t="s">
        <v>146</v>
      </c>
      <c r="E37" s="25"/>
      <c r="F37" s="47">
        <v>9.5</v>
      </c>
      <c r="G37" s="48">
        <f t="shared" si="3"/>
        <v>0</v>
      </c>
      <c r="H37" s="48">
        <f t="shared" si="4"/>
        <v>0</v>
      </c>
      <c r="I37" s="25"/>
      <c r="J37" s="25"/>
      <c r="K37" s="25"/>
      <c r="L37" s="47">
        <v>9.5</v>
      </c>
      <c r="M37" s="48">
        <f t="shared" si="5"/>
        <v>0</v>
      </c>
    </row>
    <row r="38" spans="1:13" ht="15">
      <c r="A38" s="98" t="s">
        <v>211</v>
      </c>
      <c r="B38" s="85" t="s">
        <v>479</v>
      </c>
      <c r="C38" s="76">
        <v>200</v>
      </c>
      <c r="D38" s="76" t="s">
        <v>146</v>
      </c>
      <c r="E38" s="25"/>
      <c r="F38" s="47">
        <v>9.5</v>
      </c>
      <c r="G38" s="48">
        <f t="shared" si="3"/>
        <v>0</v>
      </c>
      <c r="H38" s="48">
        <f t="shared" si="4"/>
        <v>0</v>
      </c>
      <c r="I38" s="25"/>
      <c r="J38" s="25"/>
      <c r="K38" s="25"/>
      <c r="L38" s="47">
        <v>9.5</v>
      </c>
      <c r="M38" s="48">
        <f t="shared" si="5"/>
        <v>0</v>
      </c>
    </row>
    <row r="39" spans="1:13" ht="15">
      <c r="A39" s="98" t="s">
        <v>212</v>
      </c>
      <c r="B39" s="85" t="s">
        <v>480</v>
      </c>
      <c r="C39" s="76">
        <v>200</v>
      </c>
      <c r="D39" s="76" t="s">
        <v>146</v>
      </c>
      <c r="E39" s="25"/>
      <c r="F39" s="47">
        <v>9.5</v>
      </c>
      <c r="G39" s="48">
        <f t="shared" si="3"/>
        <v>0</v>
      </c>
      <c r="H39" s="48">
        <f t="shared" si="4"/>
        <v>0</v>
      </c>
      <c r="I39" s="25"/>
      <c r="J39" s="25"/>
      <c r="K39" s="25"/>
      <c r="L39" s="47">
        <v>9.5</v>
      </c>
      <c r="M39" s="48">
        <f t="shared" si="5"/>
        <v>0</v>
      </c>
    </row>
    <row r="40" spans="1:13" ht="15">
      <c r="A40" s="98" t="s">
        <v>213</v>
      </c>
      <c r="B40" s="85" t="s">
        <v>41</v>
      </c>
      <c r="C40" s="76">
        <v>60</v>
      </c>
      <c r="D40" s="76" t="s">
        <v>146</v>
      </c>
      <c r="E40" s="25"/>
      <c r="F40" s="47">
        <v>9.5</v>
      </c>
      <c r="G40" s="48">
        <f t="shared" si="3"/>
        <v>0</v>
      </c>
      <c r="H40" s="48">
        <f t="shared" si="4"/>
        <v>0</v>
      </c>
      <c r="I40" s="25"/>
      <c r="J40" s="25"/>
      <c r="K40" s="25"/>
      <c r="L40" s="47">
        <v>9.5</v>
      </c>
      <c r="M40" s="48">
        <f t="shared" si="5"/>
        <v>0</v>
      </c>
    </row>
    <row r="41" spans="1:13" ht="15">
      <c r="A41" s="98" t="s">
        <v>214</v>
      </c>
      <c r="B41" s="77" t="s">
        <v>82</v>
      </c>
      <c r="C41" s="78">
        <v>1320</v>
      </c>
      <c r="D41" s="78" t="s">
        <v>146</v>
      </c>
      <c r="E41" s="25"/>
      <c r="F41" s="47">
        <v>9.5</v>
      </c>
      <c r="G41" s="48">
        <f t="shared" si="3"/>
        <v>0</v>
      </c>
      <c r="H41" s="48">
        <f t="shared" si="4"/>
        <v>0</v>
      </c>
      <c r="I41" s="25"/>
      <c r="J41" s="25"/>
      <c r="K41" s="25"/>
      <c r="L41" s="47">
        <v>9.5</v>
      </c>
      <c r="M41" s="48">
        <f t="shared" si="5"/>
        <v>0</v>
      </c>
    </row>
    <row r="42" spans="1:13" ht="33.75" customHeight="1">
      <c r="A42" s="98" t="s">
        <v>215</v>
      </c>
      <c r="B42" s="77" t="s">
        <v>489</v>
      </c>
      <c r="C42" s="78">
        <v>220</v>
      </c>
      <c r="D42" s="78" t="s">
        <v>146</v>
      </c>
      <c r="E42" s="25"/>
      <c r="F42" s="47">
        <v>9.5</v>
      </c>
      <c r="G42" s="48">
        <f t="shared" si="3"/>
        <v>0</v>
      </c>
      <c r="H42" s="48">
        <f t="shared" si="4"/>
        <v>0</v>
      </c>
      <c r="I42" s="25"/>
      <c r="J42" s="25"/>
      <c r="K42" s="25"/>
      <c r="L42" s="47">
        <v>9.5</v>
      </c>
      <c r="M42" s="48">
        <f t="shared" si="5"/>
        <v>0</v>
      </c>
    </row>
    <row r="43" spans="1:13" ht="15">
      <c r="A43" s="98" t="s">
        <v>216</v>
      </c>
      <c r="B43" s="77" t="s">
        <v>490</v>
      </c>
      <c r="C43" s="78">
        <v>200</v>
      </c>
      <c r="D43" s="78" t="s">
        <v>146</v>
      </c>
      <c r="E43" s="25"/>
      <c r="F43" s="47">
        <v>9.5</v>
      </c>
      <c r="G43" s="48">
        <f t="shared" si="3"/>
        <v>0</v>
      </c>
      <c r="H43" s="48">
        <f t="shared" si="4"/>
        <v>0</v>
      </c>
      <c r="I43" s="25"/>
      <c r="J43" s="25"/>
      <c r="K43" s="25"/>
      <c r="L43" s="47">
        <v>9.5</v>
      </c>
      <c r="M43" s="48">
        <f t="shared" si="5"/>
        <v>0</v>
      </c>
    </row>
    <row r="44" spans="1:13" ht="19.5" customHeight="1">
      <c r="A44" s="98" t="s">
        <v>217</v>
      </c>
      <c r="B44" s="77" t="s">
        <v>83</v>
      </c>
      <c r="C44" s="78">
        <v>70</v>
      </c>
      <c r="D44" s="78" t="s">
        <v>146</v>
      </c>
      <c r="E44" s="25"/>
      <c r="F44" s="47">
        <v>9.5</v>
      </c>
      <c r="G44" s="48">
        <f t="shared" si="3"/>
        <v>0</v>
      </c>
      <c r="H44" s="48">
        <f t="shared" si="4"/>
        <v>0</v>
      </c>
      <c r="I44" s="25"/>
      <c r="J44" s="25"/>
      <c r="K44" s="25"/>
      <c r="L44" s="47">
        <v>9.5</v>
      </c>
      <c r="M44" s="48">
        <f t="shared" si="5"/>
        <v>0</v>
      </c>
    </row>
    <row r="45" spans="1:13" ht="25.5">
      <c r="A45" s="98" t="s">
        <v>218</v>
      </c>
      <c r="B45" s="77" t="s">
        <v>484</v>
      </c>
      <c r="C45" s="78">
        <v>650</v>
      </c>
      <c r="D45" s="78" t="s">
        <v>146</v>
      </c>
      <c r="E45" s="25"/>
      <c r="F45" s="47">
        <v>9.5</v>
      </c>
      <c r="G45" s="48">
        <f t="shared" si="3"/>
        <v>0</v>
      </c>
      <c r="H45" s="48">
        <f t="shared" si="4"/>
        <v>0</v>
      </c>
      <c r="I45" s="25"/>
      <c r="J45" s="25"/>
      <c r="K45" s="25"/>
      <c r="L45" s="47">
        <v>9.5</v>
      </c>
      <c r="M45" s="48">
        <f t="shared" si="5"/>
        <v>0</v>
      </c>
    </row>
    <row r="46" spans="1:13" ht="15">
      <c r="A46" s="98" t="s">
        <v>219</v>
      </c>
      <c r="B46" s="77" t="s">
        <v>42</v>
      </c>
      <c r="C46" s="78">
        <v>1870</v>
      </c>
      <c r="D46" s="78" t="s">
        <v>146</v>
      </c>
      <c r="E46" s="25"/>
      <c r="F46" s="47">
        <v>9.5</v>
      </c>
      <c r="G46" s="48">
        <f t="shared" si="3"/>
        <v>0</v>
      </c>
      <c r="H46" s="48">
        <f t="shared" si="4"/>
        <v>0</v>
      </c>
      <c r="I46" s="25"/>
      <c r="J46" s="25"/>
      <c r="K46" s="25"/>
      <c r="L46" s="47">
        <v>9.5</v>
      </c>
      <c r="M46" s="48">
        <f t="shared" si="5"/>
        <v>0</v>
      </c>
    </row>
    <row r="47" spans="1:13" ht="15">
      <c r="A47" s="98" t="s">
        <v>220</v>
      </c>
      <c r="B47" s="77" t="s">
        <v>487</v>
      </c>
      <c r="C47" s="78">
        <v>200</v>
      </c>
      <c r="D47" s="78" t="s">
        <v>146</v>
      </c>
      <c r="E47" s="25"/>
      <c r="F47" s="47">
        <v>9.5</v>
      </c>
      <c r="G47" s="48">
        <f t="shared" si="3"/>
        <v>0</v>
      </c>
      <c r="H47" s="48">
        <f t="shared" si="4"/>
        <v>0</v>
      </c>
      <c r="I47" s="25"/>
      <c r="J47" s="25"/>
      <c r="K47" s="25"/>
      <c r="L47" s="47">
        <v>9.5</v>
      </c>
      <c r="M47" s="48">
        <f t="shared" si="5"/>
        <v>0</v>
      </c>
    </row>
    <row r="48" spans="1:13" ht="15">
      <c r="A48" s="98" t="s">
        <v>221</v>
      </c>
      <c r="B48" s="77" t="s">
        <v>488</v>
      </c>
      <c r="C48" s="78">
        <v>200</v>
      </c>
      <c r="D48" s="78" t="s">
        <v>146</v>
      </c>
      <c r="E48" s="25"/>
      <c r="F48" s="47">
        <v>9.5</v>
      </c>
      <c r="G48" s="48">
        <f t="shared" si="3"/>
        <v>0</v>
      </c>
      <c r="H48" s="48">
        <f t="shared" si="4"/>
        <v>0</v>
      </c>
      <c r="I48" s="25"/>
      <c r="J48" s="25"/>
      <c r="K48" s="25"/>
      <c r="L48" s="47">
        <v>9.5</v>
      </c>
      <c r="M48" s="48">
        <f t="shared" si="5"/>
        <v>0</v>
      </c>
    </row>
    <row r="49" spans="1:13" ht="15">
      <c r="A49" s="98" t="s">
        <v>222</v>
      </c>
      <c r="B49" s="77" t="s">
        <v>485</v>
      </c>
      <c r="C49" s="78">
        <v>1370</v>
      </c>
      <c r="D49" s="78" t="s">
        <v>146</v>
      </c>
      <c r="E49" s="25"/>
      <c r="F49" s="47">
        <v>9.5</v>
      </c>
      <c r="G49" s="48">
        <f t="shared" si="3"/>
        <v>0</v>
      </c>
      <c r="H49" s="48">
        <f t="shared" si="4"/>
        <v>0</v>
      </c>
      <c r="I49" s="25"/>
      <c r="J49" s="25"/>
      <c r="K49" s="25"/>
      <c r="L49" s="47">
        <v>9.5</v>
      </c>
      <c r="M49" s="48">
        <f t="shared" si="5"/>
        <v>0</v>
      </c>
    </row>
    <row r="50" spans="1:13" ht="25.5" customHeight="1">
      <c r="A50" s="98" t="s">
        <v>223</v>
      </c>
      <c r="B50" s="77" t="s">
        <v>81</v>
      </c>
      <c r="C50" s="78">
        <v>100</v>
      </c>
      <c r="D50" s="78" t="s">
        <v>146</v>
      </c>
      <c r="E50" s="25"/>
      <c r="F50" s="47">
        <v>9.5</v>
      </c>
      <c r="G50" s="48">
        <f t="shared" si="3"/>
        <v>0</v>
      </c>
      <c r="H50" s="48">
        <f t="shared" si="4"/>
        <v>0</v>
      </c>
      <c r="I50" s="25"/>
      <c r="J50" s="25"/>
      <c r="K50" s="25"/>
      <c r="L50" s="47">
        <v>9.5</v>
      </c>
      <c r="M50" s="48">
        <f t="shared" si="5"/>
        <v>0</v>
      </c>
    </row>
    <row r="51" spans="1:13" ht="15">
      <c r="A51" s="98" t="s">
        <v>224</v>
      </c>
      <c r="B51" s="77" t="s">
        <v>80</v>
      </c>
      <c r="C51" s="78">
        <v>720</v>
      </c>
      <c r="D51" s="78" t="s">
        <v>146</v>
      </c>
      <c r="E51" s="25"/>
      <c r="F51" s="47">
        <v>9.5</v>
      </c>
      <c r="G51" s="48">
        <f t="shared" si="3"/>
        <v>0</v>
      </c>
      <c r="H51" s="48">
        <f t="shared" si="4"/>
        <v>0</v>
      </c>
      <c r="I51" s="25"/>
      <c r="J51" s="25"/>
      <c r="K51" s="25"/>
      <c r="L51" s="47">
        <v>9.5</v>
      </c>
      <c r="M51" s="48">
        <f t="shared" si="5"/>
        <v>0</v>
      </c>
    </row>
    <row r="52" spans="1:13" ht="25.5">
      <c r="A52" s="98" t="s">
        <v>225</v>
      </c>
      <c r="B52" s="77" t="s">
        <v>486</v>
      </c>
      <c r="C52" s="78">
        <v>920</v>
      </c>
      <c r="D52" s="78" t="s">
        <v>146</v>
      </c>
      <c r="E52" s="25"/>
      <c r="F52" s="47">
        <v>9.5</v>
      </c>
      <c r="G52" s="48">
        <f t="shared" si="3"/>
        <v>0</v>
      </c>
      <c r="H52" s="48">
        <f t="shared" si="4"/>
        <v>0</v>
      </c>
      <c r="I52" s="25"/>
      <c r="J52" s="25"/>
      <c r="K52" s="25"/>
      <c r="L52" s="47">
        <v>9.5</v>
      </c>
      <c r="M52" s="48">
        <f t="shared" si="5"/>
        <v>0</v>
      </c>
    </row>
    <row r="53" spans="1:13" ht="25.5">
      <c r="A53" s="98" t="s">
        <v>226</v>
      </c>
      <c r="B53" s="77" t="s">
        <v>786</v>
      </c>
      <c r="C53" s="78">
        <v>510</v>
      </c>
      <c r="D53" s="78" t="s">
        <v>146</v>
      </c>
      <c r="E53" s="25"/>
      <c r="F53" s="47">
        <v>9.5</v>
      </c>
      <c r="G53" s="48">
        <f t="shared" si="3"/>
        <v>0</v>
      </c>
      <c r="H53" s="48">
        <f t="shared" si="4"/>
        <v>0</v>
      </c>
      <c r="I53" s="25"/>
      <c r="J53" s="25"/>
      <c r="K53" s="25"/>
      <c r="L53" s="47">
        <v>9.5</v>
      </c>
      <c r="M53" s="48">
        <f t="shared" si="5"/>
        <v>0</v>
      </c>
    </row>
    <row r="54" spans="1:13" ht="25.5">
      <c r="A54" s="98" t="s">
        <v>227</v>
      </c>
      <c r="B54" s="77" t="s">
        <v>787</v>
      </c>
      <c r="C54" s="78">
        <v>1360</v>
      </c>
      <c r="D54" s="78" t="s">
        <v>146</v>
      </c>
      <c r="E54" s="25"/>
      <c r="F54" s="47">
        <v>9.5</v>
      </c>
      <c r="G54" s="48">
        <f t="shared" si="3"/>
        <v>0</v>
      </c>
      <c r="H54" s="48">
        <f t="shared" si="4"/>
        <v>0</v>
      </c>
      <c r="I54" s="25"/>
      <c r="J54" s="25"/>
      <c r="K54" s="25"/>
      <c r="L54" s="47">
        <v>9.5</v>
      </c>
      <c r="M54" s="48">
        <f t="shared" si="5"/>
        <v>0</v>
      </c>
    </row>
    <row r="55" spans="1:13" ht="25.5">
      <c r="A55" s="98" t="s">
        <v>228</v>
      </c>
      <c r="B55" s="77" t="s">
        <v>788</v>
      </c>
      <c r="C55" s="78">
        <v>50</v>
      </c>
      <c r="D55" s="78" t="s">
        <v>146</v>
      </c>
      <c r="E55" s="25"/>
      <c r="F55" s="47">
        <v>9.5</v>
      </c>
      <c r="G55" s="48">
        <f t="shared" si="3"/>
        <v>0</v>
      </c>
      <c r="H55" s="48">
        <f t="shared" si="4"/>
        <v>0</v>
      </c>
      <c r="I55" s="25"/>
      <c r="J55" s="25"/>
      <c r="K55" s="25"/>
      <c r="L55" s="47">
        <v>9.5</v>
      </c>
      <c r="M55" s="48">
        <f t="shared" si="5"/>
        <v>0</v>
      </c>
    </row>
    <row r="56" spans="1:13" ht="25.5">
      <c r="A56" s="98" t="s">
        <v>229</v>
      </c>
      <c r="B56" s="77" t="s">
        <v>789</v>
      </c>
      <c r="C56" s="78">
        <v>600</v>
      </c>
      <c r="D56" s="78" t="s">
        <v>146</v>
      </c>
      <c r="E56" s="25"/>
      <c r="F56" s="47">
        <v>9.5</v>
      </c>
      <c r="G56" s="48">
        <f t="shared" si="3"/>
        <v>0</v>
      </c>
      <c r="H56" s="48">
        <f t="shared" si="4"/>
        <v>0</v>
      </c>
      <c r="I56" s="25"/>
      <c r="J56" s="25"/>
      <c r="K56" s="25"/>
      <c r="L56" s="47">
        <v>9.5</v>
      </c>
      <c r="M56" s="48">
        <f t="shared" si="5"/>
        <v>0</v>
      </c>
    </row>
    <row r="57" spans="1:13" ht="25.5">
      <c r="A57" s="98" t="s">
        <v>230</v>
      </c>
      <c r="B57" s="77" t="s">
        <v>77</v>
      </c>
      <c r="C57" s="78">
        <v>450</v>
      </c>
      <c r="D57" s="78" t="s">
        <v>146</v>
      </c>
      <c r="E57" s="25"/>
      <c r="F57" s="47">
        <v>9.5</v>
      </c>
      <c r="G57" s="48">
        <f t="shared" si="3"/>
        <v>0</v>
      </c>
      <c r="H57" s="48">
        <f t="shared" si="4"/>
        <v>0</v>
      </c>
      <c r="I57" s="25"/>
      <c r="J57" s="25"/>
      <c r="K57" s="25"/>
      <c r="L57" s="47">
        <v>9.5</v>
      </c>
      <c r="M57" s="48">
        <f t="shared" si="5"/>
        <v>0</v>
      </c>
    </row>
    <row r="58" spans="1:13" ht="25.5">
      <c r="A58" s="98" t="s">
        <v>231</v>
      </c>
      <c r="B58" s="77" t="s">
        <v>780</v>
      </c>
      <c r="C58" s="78">
        <v>800</v>
      </c>
      <c r="D58" s="78" t="s">
        <v>146</v>
      </c>
      <c r="E58" s="25"/>
      <c r="F58" s="47">
        <v>9.5</v>
      </c>
      <c r="G58" s="48">
        <f t="shared" si="3"/>
        <v>0</v>
      </c>
      <c r="H58" s="48">
        <f t="shared" si="4"/>
        <v>0</v>
      </c>
      <c r="I58" s="25"/>
      <c r="J58" s="25"/>
      <c r="K58" s="25"/>
      <c r="L58" s="47">
        <v>9.5</v>
      </c>
      <c r="M58" s="48">
        <f t="shared" si="5"/>
        <v>0</v>
      </c>
    </row>
    <row r="59" spans="1:13" ht="25.5">
      <c r="A59" s="98" t="s">
        <v>232</v>
      </c>
      <c r="B59" s="77" t="s">
        <v>779</v>
      </c>
      <c r="C59" s="78">
        <v>800</v>
      </c>
      <c r="D59" s="78" t="s">
        <v>146</v>
      </c>
      <c r="E59" s="25"/>
      <c r="F59" s="47">
        <v>9.5</v>
      </c>
      <c r="G59" s="48">
        <f t="shared" si="3"/>
        <v>0</v>
      </c>
      <c r="H59" s="48">
        <f t="shared" si="4"/>
        <v>0</v>
      </c>
      <c r="I59" s="25"/>
      <c r="J59" s="25"/>
      <c r="K59" s="25"/>
      <c r="L59" s="47">
        <v>9.5</v>
      </c>
      <c r="M59" s="48">
        <f t="shared" si="5"/>
        <v>0</v>
      </c>
    </row>
    <row r="60" spans="1:13" ht="15">
      <c r="A60" s="98" t="s">
        <v>233</v>
      </c>
      <c r="B60" s="77" t="s">
        <v>18</v>
      </c>
      <c r="C60" s="78">
        <v>60</v>
      </c>
      <c r="D60" s="78" t="s">
        <v>146</v>
      </c>
      <c r="E60" s="25"/>
      <c r="F60" s="47">
        <v>9.5</v>
      </c>
      <c r="G60" s="48">
        <f t="shared" si="3"/>
        <v>0</v>
      </c>
      <c r="H60" s="48">
        <f t="shared" si="4"/>
        <v>0</v>
      </c>
      <c r="I60" s="25"/>
      <c r="J60" s="25"/>
      <c r="K60" s="25"/>
      <c r="L60" s="47">
        <v>9.5</v>
      </c>
      <c r="M60" s="48">
        <f t="shared" si="5"/>
        <v>0</v>
      </c>
    </row>
    <row r="61" spans="1:13" ht="15">
      <c r="A61" s="98" t="s">
        <v>234</v>
      </c>
      <c r="B61" s="77" t="s">
        <v>483</v>
      </c>
      <c r="C61" s="78">
        <v>200</v>
      </c>
      <c r="D61" s="78" t="s">
        <v>146</v>
      </c>
      <c r="E61" s="25"/>
      <c r="F61" s="47">
        <v>9.5</v>
      </c>
      <c r="G61" s="48">
        <f t="shared" si="3"/>
        <v>0</v>
      </c>
      <c r="H61" s="48">
        <f t="shared" si="4"/>
        <v>0</v>
      </c>
      <c r="I61" s="25"/>
      <c r="J61" s="25"/>
      <c r="K61" s="25"/>
      <c r="L61" s="47">
        <v>9.5</v>
      </c>
      <c r="M61" s="48">
        <f t="shared" si="5"/>
        <v>0</v>
      </c>
    </row>
    <row r="62" spans="1:13" ht="15">
      <c r="A62" s="98" t="s">
        <v>235</v>
      </c>
      <c r="B62" s="77" t="s">
        <v>790</v>
      </c>
      <c r="C62" s="78">
        <v>210</v>
      </c>
      <c r="D62" s="78" t="s">
        <v>146</v>
      </c>
      <c r="E62" s="25"/>
      <c r="F62" s="47">
        <v>9.5</v>
      </c>
      <c r="G62" s="48">
        <f t="shared" si="3"/>
        <v>0</v>
      </c>
      <c r="H62" s="48">
        <f t="shared" si="4"/>
        <v>0</v>
      </c>
      <c r="I62" s="25"/>
      <c r="J62" s="25"/>
      <c r="K62" s="25"/>
      <c r="L62" s="47">
        <v>9.5</v>
      </c>
      <c r="M62" s="48">
        <f t="shared" si="5"/>
        <v>0</v>
      </c>
    </row>
    <row r="63" spans="1:13" ht="15">
      <c r="A63" s="98" t="s">
        <v>236</v>
      </c>
      <c r="B63" s="77" t="s">
        <v>79</v>
      </c>
      <c r="C63" s="76">
        <v>200</v>
      </c>
      <c r="D63" s="76" t="s">
        <v>145</v>
      </c>
      <c r="E63" s="25"/>
      <c r="F63" s="47">
        <v>9.5</v>
      </c>
      <c r="G63" s="48">
        <f t="shared" si="3"/>
        <v>0</v>
      </c>
      <c r="H63" s="48">
        <f t="shared" si="4"/>
        <v>0</v>
      </c>
      <c r="I63" s="25"/>
      <c r="J63" s="25"/>
      <c r="K63" s="25"/>
      <c r="L63" s="47">
        <v>9.5</v>
      </c>
      <c r="M63" s="48">
        <f t="shared" si="5"/>
        <v>0</v>
      </c>
    </row>
    <row r="64" spans="1:13" ht="15">
      <c r="A64" s="98" t="s">
        <v>237</v>
      </c>
      <c r="B64" s="77" t="s">
        <v>472</v>
      </c>
      <c r="C64" s="76">
        <v>24</v>
      </c>
      <c r="D64" s="76" t="s">
        <v>146</v>
      </c>
      <c r="E64" s="25"/>
      <c r="F64" s="47">
        <v>9.5</v>
      </c>
      <c r="G64" s="48">
        <f t="shared" si="3"/>
        <v>0</v>
      </c>
      <c r="H64" s="48">
        <f t="shared" si="4"/>
        <v>0</v>
      </c>
      <c r="I64" s="25"/>
      <c r="J64" s="25"/>
      <c r="K64" s="25"/>
      <c r="L64" s="47">
        <v>9.5</v>
      </c>
      <c r="M64" s="48">
        <f t="shared" si="5"/>
        <v>0</v>
      </c>
    </row>
    <row r="65" spans="1:13" ht="15">
      <c r="A65" s="98" t="s">
        <v>238</v>
      </c>
      <c r="B65" s="77" t="s">
        <v>37</v>
      </c>
      <c r="C65" s="76">
        <v>110</v>
      </c>
      <c r="D65" s="76" t="s">
        <v>146</v>
      </c>
      <c r="E65" s="25"/>
      <c r="F65" s="47">
        <v>9.5</v>
      </c>
      <c r="G65" s="48">
        <f t="shared" si="3"/>
        <v>0</v>
      </c>
      <c r="H65" s="48">
        <f t="shared" si="4"/>
        <v>0</v>
      </c>
      <c r="I65" s="25"/>
      <c r="J65" s="25"/>
      <c r="K65" s="25"/>
      <c r="L65" s="47">
        <v>9.5</v>
      </c>
      <c r="M65" s="48">
        <f t="shared" si="5"/>
        <v>0</v>
      </c>
    </row>
    <row r="66" spans="1:13" ht="15">
      <c r="A66" s="98" t="s">
        <v>239</v>
      </c>
      <c r="B66" s="77" t="s">
        <v>471</v>
      </c>
      <c r="C66" s="76">
        <v>1400</v>
      </c>
      <c r="D66" s="76" t="s">
        <v>146</v>
      </c>
      <c r="E66" s="25"/>
      <c r="F66" s="47">
        <v>9.5</v>
      </c>
      <c r="G66" s="48">
        <f t="shared" si="3"/>
        <v>0</v>
      </c>
      <c r="H66" s="48">
        <f t="shared" si="4"/>
        <v>0</v>
      </c>
      <c r="I66" s="25"/>
      <c r="J66" s="25"/>
      <c r="K66" s="25"/>
      <c r="L66" s="47">
        <v>9.5</v>
      </c>
      <c r="M66" s="48">
        <f t="shared" si="5"/>
        <v>0</v>
      </c>
    </row>
    <row r="67" spans="1:13" ht="15">
      <c r="A67" s="98" t="s">
        <v>240</v>
      </c>
      <c r="B67" s="77" t="s">
        <v>791</v>
      </c>
      <c r="C67" s="76">
        <v>320</v>
      </c>
      <c r="D67" s="76" t="s">
        <v>146</v>
      </c>
      <c r="E67" s="25"/>
      <c r="F67" s="47">
        <v>9.5</v>
      </c>
      <c r="G67" s="48">
        <f t="shared" si="3"/>
        <v>0</v>
      </c>
      <c r="H67" s="48">
        <f t="shared" si="4"/>
        <v>0</v>
      </c>
      <c r="I67" s="25"/>
      <c r="J67" s="25"/>
      <c r="K67" s="25"/>
      <c r="L67" s="47">
        <v>9.5</v>
      </c>
      <c r="M67" s="48">
        <f t="shared" si="5"/>
        <v>0</v>
      </c>
    </row>
    <row r="68" spans="1:13" ht="15">
      <c r="A68" s="98" t="s">
        <v>241</v>
      </c>
      <c r="B68" s="77" t="s">
        <v>473</v>
      </c>
      <c r="C68" s="76">
        <v>760</v>
      </c>
      <c r="D68" s="76" t="s">
        <v>146</v>
      </c>
      <c r="E68" s="25"/>
      <c r="F68" s="47">
        <v>9.5</v>
      </c>
      <c r="G68" s="48">
        <f t="shared" si="3"/>
        <v>0</v>
      </c>
      <c r="H68" s="48">
        <f t="shared" si="4"/>
        <v>0</v>
      </c>
      <c r="I68" s="25"/>
      <c r="J68" s="25"/>
      <c r="K68" s="25"/>
      <c r="L68" s="47">
        <v>9.5</v>
      </c>
      <c r="M68" s="48">
        <f t="shared" si="5"/>
        <v>0</v>
      </c>
    </row>
    <row r="69" spans="1:13" ht="15">
      <c r="A69" s="98" t="s">
        <v>242</v>
      </c>
      <c r="B69" s="77" t="s">
        <v>474</v>
      </c>
      <c r="C69" s="76">
        <v>1230</v>
      </c>
      <c r="D69" s="76" t="s">
        <v>146</v>
      </c>
      <c r="E69" s="25"/>
      <c r="F69" s="47">
        <v>9.5</v>
      </c>
      <c r="G69" s="48">
        <f t="shared" si="3"/>
        <v>0</v>
      </c>
      <c r="H69" s="48">
        <f t="shared" si="4"/>
        <v>0</v>
      </c>
      <c r="I69" s="25"/>
      <c r="J69" s="25"/>
      <c r="K69" s="25"/>
      <c r="L69" s="47">
        <v>9.5</v>
      </c>
      <c r="M69" s="48">
        <f t="shared" si="5"/>
        <v>0</v>
      </c>
    </row>
    <row r="70" spans="1:13" ht="15">
      <c r="A70" s="98" t="s">
        <v>338</v>
      </c>
      <c r="B70" s="77" t="s">
        <v>38</v>
      </c>
      <c r="C70" s="76">
        <v>60</v>
      </c>
      <c r="D70" s="76" t="s">
        <v>146</v>
      </c>
      <c r="E70" s="25"/>
      <c r="F70" s="47">
        <v>9.5</v>
      </c>
      <c r="G70" s="48">
        <f t="shared" si="3"/>
        <v>0</v>
      </c>
      <c r="H70" s="48">
        <f t="shared" si="4"/>
        <v>0</v>
      </c>
      <c r="I70" s="25"/>
      <c r="J70" s="25"/>
      <c r="K70" s="25"/>
      <c r="L70" s="47">
        <v>9.5</v>
      </c>
      <c r="M70" s="48">
        <f t="shared" si="5"/>
        <v>0</v>
      </c>
    </row>
    <row r="71" spans="1:13" ht="15">
      <c r="A71" s="98" t="s">
        <v>339</v>
      </c>
      <c r="B71" s="77" t="s">
        <v>475</v>
      </c>
      <c r="C71" s="76">
        <v>120</v>
      </c>
      <c r="D71" s="76" t="s">
        <v>146</v>
      </c>
      <c r="E71" s="25"/>
      <c r="F71" s="47">
        <v>9.5</v>
      </c>
      <c r="G71" s="48">
        <f t="shared" si="3"/>
        <v>0</v>
      </c>
      <c r="H71" s="48">
        <f t="shared" si="4"/>
        <v>0</v>
      </c>
      <c r="I71" s="25"/>
      <c r="J71" s="25"/>
      <c r="K71" s="25"/>
      <c r="L71" s="47">
        <v>9.5</v>
      </c>
      <c r="M71" s="48">
        <f t="shared" si="5"/>
        <v>0</v>
      </c>
    </row>
    <row r="72" spans="1:13" ht="15">
      <c r="A72" s="98" t="s">
        <v>340</v>
      </c>
      <c r="B72" s="85" t="s">
        <v>476</v>
      </c>
      <c r="C72" s="76">
        <v>600</v>
      </c>
      <c r="D72" s="76" t="s">
        <v>146</v>
      </c>
      <c r="E72" s="25"/>
      <c r="F72" s="47">
        <v>9.5</v>
      </c>
      <c r="G72" s="48">
        <f t="shared" si="3"/>
        <v>0</v>
      </c>
      <c r="H72" s="48">
        <f t="shared" si="4"/>
        <v>0</v>
      </c>
      <c r="I72" s="25"/>
      <c r="J72" s="25"/>
      <c r="K72" s="25"/>
      <c r="L72" s="47">
        <v>9.5</v>
      </c>
      <c r="M72" s="48">
        <f t="shared" si="5"/>
        <v>0</v>
      </c>
    </row>
    <row r="73" spans="1:13" ht="15">
      <c r="A73" s="166" t="s">
        <v>775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1:13" ht="23.25" customHeight="1">
      <c r="A74" s="115" t="s">
        <v>341</v>
      </c>
      <c r="B74" s="77" t="s">
        <v>654</v>
      </c>
      <c r="C74" s="76">
        <v>190</v>
      </c>
      <c r="D74" s="76" t="s">
        <v>146</v>
      </c>
      <c r="E74" s="25"/>
      <c r="F74" s="47">
        <v>9.5</v>
      </c>
      <c r="G74" s="48">
        <f aca="true" t="shared" si="6" ref="G74:G84">E74*1.095</f>
        <v>0</v>
      </c>
      <c r="H74" s="48">
        <f aca="true" t="shared" si="7" ref="H74:H84">G74*C74</f>
        <v>0</v>
      </c>
      <c r="I74" s="25"/>
      <c r="J74" s="25"/>
      <c r="K74" s="25"/>
      <c r="L74" s="47">
        <v>9.5</v>
      </c>
      <c r="M74" s="48">
        <f aca="true" t="shared" si="8" ref="M74:M84">K74*1.095</f>
        <v>0</v>
      </c>
    </row>
    <row r="75" spans="1:13" ht="15">
      <c r="A75" s="115" t="s">
        <v>342</v>
      </c>
      <c r="B75" s="77" t="s">
        <v>496</v>
      </c>
      <c r="C75" s="76">
        <v>50</v>
      </c>
      <c r="D75" s="76" t="s">
        <v>146</v>
      </c>
      <c r="E75" s="25"/>
      <c r="F75" s="47">
        <v>9.5</v>
      </c>
      <c r="G75" s="48">
        <f t="shared" si="6"/>
        <v>0</v>
      </c>
      <c r="H75" s="48">
        <f t="shared" si="7"/>
        <v>0</v>
      </c>
      <c r="I75" s="25"/>
      <c r="J75" s="25"/>
      <c r="K75" s="25"/>
      <c r="L75" s="47">
        <v>9.5</v>
      </c>
      <c r="M75" s="48">
        <f t="shared" si="8"/>
        <v>0</v>
      </c>
    </row>
    <row r="76" spans="1:13" ht="25.5">
      <c r="A76" s="115" t="s">
        <v>343</v>
      </c>
      <c r="B76" s="77" t="s">
        <v>491</v>
      </c>
      <c r="C76" s="78">
        <v>250</v>
      </c>
      <c r="D76" s="78" t="s">
        <v>146</v>
      </c>
      <c r="E76" s="25"/>
      <c r="F76" s="47">
        <v>9.5</v>
      </c>
      <c r="G76" s="48">
        <f t="shared" si="6"/>
        <v>0</v>
      </c>
      <c r="H76" s="48">
        <f t="shared" si="7"/>
        <v>0</v>
      </c>
      <c r="I76" s="25"/>
      <c r="J76" s="25"/>
      <c r="K76" s="25"/>
      <c r="L76" s="47">
        <v>9.5</v>
      </c>
      <c r="M76" s="48">
        <f t="shared" si="8"/>
        <v>0</v>
      </c>
    </row>
    <row r="77" spans="1:13" ht="25.5">
      <c r="A77" s="115" t="s">
        <v>344</v>
      </c>
      <c r="B77" s="77" t="s">
        <v>492</v>
      </c>
      <c r="C77" s="78">
        <v>190</v>
      </c>
      <c r="D77" s="78" t="s">
        <v>146</v>
      </c>
      <c r="E77" s="25"/>
      <c r="F77" s="47">
        <v>9.5</v>
      </c>
      <c r="G77" s="48">
        <f t="shared" si="6"/>
        <v>0</v>
      </c>
      <c r="H77" s="48">
        <f t="shared" si="7"/>
        <v>0</v>
      </c>
      <c r="I77" s="25"/>
      <c r="J77" s="25"/>
      <c r="K77" s="25"/>
      <c r="L77" s="47">
        <v>9.5</v>
      </c>
      <c r="M77" s="48">
        <f t="shared" si="8"/>
        <v>0</v>
      </c>
    </row>
    <row r="78" spans="1:13" ht="15">
      <c r="A78" s="115" t="s">
        <v>345</v>
      </c>
      <c r="B78" s="77" t="s">
        <v>493</v>
      </c>
      <c r="C78" s="76">
        <v>200</v>
      </c>
      <c r="D78" s="76" t="s">
        <v>146</v>
      </c>
      <c r="E78" s="25"/>
      <c r="F78" s="47">
        <v>9.5</v>
      </c>
      <c r="G78" s="48">
        <f t="shared" si="6"/>
        <v>0</v>
      </c>
      <c r="H78" s="48">
        <f t="shared" si="7"/>
        <v>0</v>
      </c>
      <c r="I78" s="25"/>
      <c r="J78" s="25"/>
      <c r="K78" s="25"/>
      <c r="L78" s="47">
        <v>9.5</v>
      </c>
      <c r="M78" s="48">
        <f t="shared" si="8"/>
        <v>0</v>
      </c>
    </row>
    <row r="79" spans="1:13" ht="25.5">
      <c r="A79" s="115" t="s">
        <v>346</v>
      </c>
      <c r="B79" s="77" t="s">
        <v>495</v>
      </c>
      <c r="C79" s="76">
        <v>180</v>
      </c>
      <c r="D79" s="76" t="s">
        <v>146</v>
      </c>
      <c r="E79" s="25"/>
      <c r="F79" s="47">
        <v>9.5</v>
      </c>
      <c r="G79" s="48">
        <f t="shared" si="6"/>
        <v>0</v>
      </c>
      <c r="H79" s="48">
        <f t="shared" si="7"/>
        <v>0</v>
      </c>
      <c r="I79" s="25"/>
      <c r="J79" s="25"/>
      <c r="K79" s="25"/>
      <c r="L79" s="47">
        <v>9.5</v>
      </c>
      <c r="M79" s="48">
        <f t="shared" si="8"/>
        <v>0</v>
      </c>
    </row>
    <row r="80" spans="1:13" ht="25.5">
      <c r="A80" s="115" t="s">
        <v>347</v>
      </c>
      <c r="B80" s="77" t="s">
        <v>494</v>
      </c>
      <c r="C80" s="76">
        <v>400</v>
      </c>
      <c r="D80" s="76" t="s">
        <v>146</v>
      </c>
      <c r="E80" s="25"/>
      <c r="F80" s="47">
        <v>9.5</v>
      </c>
      <c r="G80" s="48">
        <f t="shared" si="6"/>
        <v>0</v>
      </c>
      <c r="H80" s="48">
        <f t="shared" si="7"/>
        <v>0</v>
      </c>
      <c r="I80" s="25"/>
      <c r="J80" s="25"/>
      <c r="K80" s="25"/>
      <c r="L80" s="47">
        <v>9.5</v>
      </c>
      <c r="M80" s="48">
        <f t="shared" si="8"/>
        <v>0</v>
      </c>
    </row>
    <row r="81" spans="1:13" ht="15">
      <c r="A81" s="115" t="s">
        <v>348</v>
      </c>
      <c r="B81" s="77" t="s">
        <v>78</v>
      </c>
      <c r="C81" s="76">
        <v>60</v>
      </c>
      <c r="D81" s="76" t="s">
        <v>146</v>
      </c>
      <c r="E81" s="25"/>
      <c r="F81" s="47">
        <v>9.5</v>
      </c>
      <c r="G81" s="48">
        <f t="shared" si="6"/>
        <v>0</v>
      </c>
      <c r="H81" s="48">
        <f t="shared" si="7"/>
        <v>0</v>
      </c>
      <c r="I81" s="25"/>
      <c r="J81" s="25"/>
      <c r="K81" s="25"/>
      <c r="L81" s="47">
        <v>9.5</v>
      </c>
      <c r="M81" s="48">
        <f t="shared" si="8"/>
        <v>0</v>
      </c>
    </row>
    <row r="82" spans="1:13" ht="25.5">
      <c r="A82" s="115" t="s">
        <v>699</v>
      </c>
      <c r="B82" s="77" t="s">
        <v>794</v>
      </c>
      <c r="C82" s="76">
        <v>30</v>
      </c>
      <c r="D82" s="76" t="s">
        <v>146</v>
      </c>
      <c r="E82" s="25"/>
      <c r="F82" s="47">
        <v>9.5</v>
      </c>
      <c r="G82" s="48">
        <f t="shared" si="6"/>
        <v>0</v>
      </c>
      <c r="H82" s="48">
        <f t="shared" si="7"/>
        <v>0</v>
      </c>
      <c r="I82" s="25"/>
      <c r="J82" s="25"/>
      <c r="K82" s="25"/>
      <c r="L82" s="47">
        <v>9.5</v>
      </c>
      <c r="M82" s="48">
        <f t="shared" si="8"/>
        <v>0</v>
      </c>
    </row>
    <row r="83" spans="1:13" ht="25.5">
      <c r="A83" s="115" t="s">
        <v>349</v>
      </c>
      <c r="B83" s="77" t="s">
        <v>793</v>
      </c>
      <c r="C83" s="76">
        <v>200</v>
      </c>
      <c r="D83" s="76" t="s">
        <v>146</v>
      </c>
      <c r="E83" s="25"/>
      <c r="F83" s="47">
        <v>9.5</v>
      </c>
      <c r="G83" s="48">
        <f t="shared" si="6"/>
        <v>0</v>
      </c>
      <c r="H83" s="48">
        <f t="shared" si="7"/>
        <v>0</v>
      </c>
      <c r="I83" s="25"/>
      <c r="J83" s="25"/>
      <c r="K83" s="25"/>
      <c r="L83" s="47">
        <v>9.5</v>
      </c>
      <c r="M83" s="48">
        <f t="shared" si="8"/>
        <v>0</v>
      </c>
    </row>
    <row r="84" spans="1:13" ht="15">
      <c r="A84" s="115" t="s">
        <v>350</v>
      </c>
      <c r="B84" s="85" t="s">
        <v>792</v>
      </c>
      <c r="C84" s="76">
        <v>1050</v>
      </c>
      <c r="D84" s="76" t="s">
        <v>146</v>
      </c>
      <c r="E84" s="25"/>
      <c r="F84" s="47">
        <v>9.5</v>
      </c>
      <c r="G84" s="48">
        <f t="shared" si="6"/>
        <v>0</v>
      </c>
      <c r="H84" s="48">
        <f t="shared" si="7"/>
        <v>0</v>
      </c>
      <c r="I84" s="25"/>
      <c r="J84" s="25"/>
      <c r="K84" s="25"/>
      <c r="L84" s="47">
        <v>9.5</v>
      </c>
      <c r="M84" s="48">
        <f t="shared" si="8"/>
        <v>0</v>
      </c>
    </row>
    <row r="85" spans="1:13" ht="15">
      <c r="A85" s="163" t="s">
        <v>774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25.5">
      <c r="A86" s="98" t="s">
        <v>351</v>
      </c>
      <c r="B86" s="85" t="s">
        <v>795</v>
      </c>
      <c r="C86" s="76">
        <v>10</v>
      </c>
      <c r="D86" s="76" t="s">
        <v>145</v>
      </c>
      <c r="E86" s="25"/>
      <c r="F86" s="47">
        <v>9.5</v>
      </c>
      <c r="G86" s="48">
        <f>E86*1.095</f>
        <v>0</v>
      </c>
      <c r="H86" s="48">
        <f>G86*C86</f>
        <v>0</v>
      </c>
      <c r="I86" s="25"/>
      <c r="J86" s="25"/>
      <c r="K86" s="25"/>
      <c r="L86" s="47">
        <v>9.5</v>
      </c>
      <c r="M86" s="48">
        <f>K86*1.095</f>
        <v>0</v>
      </c>
    </row>
    <row r="87" spans="1:13" ht="25.5">
      <c r="A87" s="98" t="s">
        <v>352</v>
      </c>
      <c r="B87" s="85" t="s">
        <v>796</v>
      </c>
      <c r="C87" s="76">
        <v>10</v>
      </c>
      <c r="D87" s="76" t="s">
        <v>145</v>
      </c>
      <c r="E87" s="25"/>
      <c r="F87" s="47">
        <v>9.5</v>
      </c>
      <c r="G87" s="48">
        <f>E87*1.095</f>
        <v>0</v>
      </c>
      <c r="H87" s="48">
        <f>G87*C87</f>
        <v>0</v>
      </c>
      <c r="I87" s="25"/>
      <c r="J87" s="25"/>
      <c r="K87" s="25"/>
      <c r="L87" s="47">
        <v>9.5</v>
      </c>
      <c r="M87" s="48">
        <f>K87*1.095</f>
        <v>0</v>
      </c>
    </row>
    <row r="88" spans="1:13" ht="15">
      <c r="A88" s="98" t="s">
        <v>353</v>
      </c>
      <c r="B88" s="85" t="s">
        <v>85</v>
      </c>
      <c r="C88" s="76">
        <v>160</v>
      </c>
      <c r="D88" s="76" t="s">
        <v>146</v>
      </c>
      <c r="E88" s="25"/>
      <c r="F88" s="47">
        <v>9.5</v>
      </c>
      <c r="G88" s="48">
        <f>E88*1.095</f>
        <v>0</v>
      </c>
      <c r="H88" s="48">
        <f>G88*C88</f>
        <v>0</v>
      </c>
      <c r="I88" s="25"/>
      <c r="J88" s="25"/>
      <c r="K88" s="25"/>
      <c r="L88" s="47">
        <v>9.5</v>
      </c>
      <c r="M88" s="48">
        <f>K88*1.095</f>
        <v>0</v>
      </c>
    </row>
    <row r="89" spans="1:13" ht="51">
      <c r="A89" s="98" t="s">
        <v>354</v>
      </c>
      <c r="B89" s="85" t="s">
        <v>797</v>
      </c>
      <c r="C89" s="76">
        <v>5</v>
      </c>
      <c r="D89" s="76" t="s">
        <v>145</v>
      </c>
      <c r="E89" s="25"/>
      <c r="F89" s="47">
        <v>9.5</v>
      </c>
      <c r="G89" s="48">
        <f>E89*1.095</f>
        <v>0</v>
      </c>
      <c r="H89" s="48">
        <f>G89*C89</f>
        <v>0</v>
      </c>
      <c r="I89" s="25"/>
      <c r="J89" s="25"/>
      <c r="K89" s="25"/>
      <c r="L89" s="47">
        <v>9.5</v>
      </c>
      <c r="M89" s="48">
        <f>K89*1.095</f>
        <v>0</v>
      </c>
    </row>
    <row r="90" spans="1:13" ht="51">
      <c r="A90" s="98" t="s">
        <v>700</v>
      </c>
      <c r="B90" s="85" t="s">
        <v>798</v>
      </c>
      <c r="C90" s="76">
        <v>5</v>
      </c>
      <c r="D90" s="76" t="s">
        <v>145</v>
      </c>
      <c r="E90" s="25"/>
      <c r="F90" s="47">
        <v>9.5</v>
      </c>
      <c r="G90" s="48">
        <f>E90*1.095</f>
        <v>0</v>
      </c>
      <c r="H90" s="48">
        <f>G90*C90</f>
        <v>0</v>
      </c>
      <c r="I90" s="25"/>
      <c r="J90" s="25"/>
      <c r="K90" s="25"/>
      <c r="L90" s="47">
        <v>9.5</v>
      </c>
      <c r="M90" s="48">
        <f>K90*1.095</f>
        <v>0</v>
      </c>
    </row>
    <row r="91" spans="1:13" ht="15">
      <c r="A91" s="163" t="s">
        <v>773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</row>
    <row r="92" spans="1:13" ht="15">
      <c r="A92" s="98" t="s">
        <v>355</v>
      </c>
      <c r="B92" s="85" t="s">
        <v>497</v>
      </c>
      <c r="C92" s="76">
        <v>64</v>
      </c>
      <c r="D92" s="76" t="s">
        <v>145</v>
      </c>
      <c r="E92" s="25"/>
      <c r="F92" s="47">
        <v>9.5</v>
      </c>
      <c r="G92" s="48">
        <f>E92*1.095</f>
        <v>0</v>
      </c>
      <c r="H92" s="48">
        <f>G92*C92</f>
        <v>0</v>
      </c>
      <c r="I92" s="25"/>
      <c r="J92" s="25"/>
      <c r="K92" s="25"/>
      <c r="L92" s="47">
        <v>9.5</v>
      </c>
      <c r="M92" s="48">
        <f>K92*1.095</f>
        <v>0</v>
      </c>
    </row>
    <row r="93" spans="1:13" ht="15">
      <c r="A93" s="98" t="s">
        <v>356</v>
      </c>
      <c r="B93" s="77" t="s">
        <v>84</v>
      </c>
      <c r="C93" s="76">
        <v>40</v>
      </c>
      <c r="D93" s="76" t="s">
        <v>145</v>
      </c>
      <c r="E93" s="25"/>
      <c r="F93" s="47">
        <v>9.5</v>
      </c>
      <c r="G93" s="48">
        <f>E93*1.095</f>
        <v>0</v>
      </c>
      <c r="H93" s="48">
        <f>G93*C93</f>
        <v>0</v>
      </c>
      <c r="I93" s="46"/>
      <c r="J93" s="46"/>
      <c r="K93" s="46"/>
      <c r="L93" s="47">
        <v>9.5</v>
      </c>
      <c r="M93" s="48">
        <f>K93*1.095</f>
        <v>0</v>
      </c>
    </row>
    <row r="94" spans="1:13" s="102" customFormat="1" ht="21" customHeight="1">
      <c r="A94" s="99"/>
      <c r="B94" s="100" t="s">
        <v>182</v>
      </c>
      <c r="C94" s="99"/>
      <c r="D94" s="99"/>
      <c r="E94" s="101">
        <f>SUM(E14:E29,E31:E72,E74:E84,E86:E90,E92:E93)</f>
        <v>0</v>
      </c>
      <c r="F94" s="101"/>
      <c r="G94" s="101">
        <f aca="true" t="shared" si="9" ref="G94:M94">SUM(G14:G29,G31:G72,G74:G84,G86:G90,G92:G93)</f>
        <v>0</v>
      </c>
      <c r="H94" s="101">
        <f t="shared" si="9"/>
        <v>0</v>
      </c>
      <c r="I94" s="101"/>
      <c r="J94" s="101"/>
      <c r="K94" s="101">
        <f t="shared" si="9"/>
        <v>0</v>
      </c>
      <c r="L94" s="101"/>
      <c r="M94" s="101">
        <f t="shared" si="9"/>
        <v>0</v>
      </c>
    </row>
    <row r="96" spans="1:7" s="29" customFormat="1" ht="15">
      <c r="A96" s="9" t="s">
        <v>158</v>
      </c>
      <c r="B96" s="9"/>
      <c r="C96" s="9"/>
      <c r="D96" s="9"/>
      <c r="E96" s="9"/>
      <c r="F96" s="9"/>
      <c r="G96" s="9"/>
    </row>
    <row r="97" spans="1:13" s="29" customFormat="1" ht="15">
      <c r="A97" s="8" t="s">
        <v>159</v>
      </c>
      <c r="B97" s="8"/>
      <c r="C97" s="8"/>
      <c r="D97" s="7" t="s">
        <v>166</v>
      </c>
      <c r="E97" s="7"/>
      <c r="F97" s="7"/>
      <c r="G97" s="7"/>
      <c r="H97" s="7"/>
      <c r="I97" s="7"/>
      <c r="J97" s="7"/>
      <c r="K97" s="7"/>
      <c r="L97" s="7"/>
      <c r="M97" s="7"/>
    </row>
    <row r="98" spans="1:13" s="29" customFormat="1" ht="15">
      <c r="A98" s="8" t="s">
        <v>706</v>
      </c>
      <c r="B98" s="8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29" customFormat="1" ht="15">
      <c r="A99" s="8" t="s">
        <v>707</v>
      </c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29" customFormat="1" ht="15">
      <c r="A100" s="8" t="s">
        <v>162</v>
      </c>
      <c r="B100" s="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29" customFormat="1" ht="15">
      <c r="A101" s="8" t="s">
        <v>160</v>
      </c>
      <c r="B101" s="8"/>
      <c r="C101" s="8"/>
      <c r="D101" s="7" t="s">
        <v>167</v>
      </c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29" customFormat="1" ht="30" customHeight="1">
      <c r="A102" s="10" t="s">
        <v>161</v>
      </c>
      <c r="B102" s="10"/>
      <c r="C102" s="10"/>
      <c r="D102" s="7" t="s">
        <v>168</v>
      </c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29" customFormat="1" ht="15">
      <c r="A103" s="8" t="s">
        <v>163</v>
      </c>
      <c r="B103" s="8"/>
      <c r="C103" s="8"/>
      <c r="D103" s="7" t="s">
        <v>169</v>
      </c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29" customFormat="1" ht="15">
      <c r="A104" s="8" t="s">
        <v>711</v>
      </c>
      <c r="B104" s="8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29" customFormat="1" ht="29.25" customHeight="1">
      <c r="A105" s="8" t="s">
        <v>164</v>
      </c>
      <c r="B105" s="8"/>
      <c r="C105" s="8"/>
      <c r="D105" s="7" t="s">
        <v>712</v>
      </c>
      <c r="E105" s="7"/>
      <c r="F105" s="7"/>
      <c r="G105" s="7"/>
      <c r="H105" s="7"/>
      <c r="I105" s="7"/>
      <c r="J105" s="7"/>
      <c r="K105" s="7"/>
      <c r="L105" s="7"/>
      <c r="M105" s="7"/>
    </row>
    <row r="106" spans="1:10" s="29" customFormat="1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</row>
    <row r="107" spans="1:2" s="29" customFormat="1" ht="15.75" thickBot="1">
      <c r="A107" s="9" t="s">
        <v>170</v>
      </c>
      <c r="B107" s="9"/>
    </row>
    <row r="108" spans="1:13" s="29" customFormat="1" ht="51">
      <c r="A108" s="32" t="s">
        <v>102</v>
      </c>
      <c r="B108" s="33" t="s">
        <v>188</v>
      </c>
      <c r="C108" s="33" t="s">
        <v>103</v>
      </c>
      <c r="D108" s="33" t="s">
        <v>104</v>
      </c>
      <c r="E108" s="34" t="s">
        <v>105</v>
      </c>
      <c r="F108" s="34" t="s">
        <v>708</v>
      </c>
      <c r="G108" s="35" t="s">
        <v>106</v>
      </c>
      <c r="H108" s="35" t="s">
        <v>107</v>
      </c>
      <c r="I108" s="36" t="s">
        <v>108</v>
      </c>
      <c r="J108" s="36" t="s">
        <v>157</v>
      </c>
      <c r="K108" s="36" t="s">
        <v>109</v>
      </c>
      <c r="L108" s="36" t="s">
        <v>708</v>
      </c>
      <c r="M108" s="35" t="s">
        <v>165</v>
      </c>
    </row>
    <row r="109" spans="1:13" s="29" customFormat="1" ht="15">
      <c r="A109" s="37">
        <v>0</v>
      </c>
      <c r="B109" s="38">
        <v>1</v>
      </c>
      <c r="C109" s="38">
        <v>2</v>
      </c>
      <c r="D109" s="38">
        <v>3</v>
      </c>
      <c r="E109" s="39">
        <v>4</v>
      </c>
      <c r="F109" s="39">
        <v>5</v>
      </c>
      <c r="G109" s="40" t="s">
        <v>709</v>
      </c>
      <c r="H109" s="40" t="s">
        <v>110</v>
      </c>
      <c r="I109" s="41">
        <v>8</v>
      </c>
      <c r="J109" s="41">
        <v>9</v>
      </c>
      <c r="K109" s="41">
        <v>10</v>
      </c>
      <c r="L109" s="41">
        <v>11</v>
      </c>
      <c r="M109" s="40" t="s">
        <v>710</v>
      </c>
    </row>
    <row r="110" spans="1:13" s="29" customFormat="1" ht="15">
      <c r="A110" s="12" t="s">
        <v>174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29" customFormat="1" ht="15">
      <c r="A111" s="61" t="s">
        <v>111</v>
      </c>
      <c r="B111" s="62" t="s">
        <v>171</v>
      </c>
      <c r="C111" s="63">
        <v>50</v>
      </c>
      <c r="D111" s="63" t="s">
        <v>146</v>
      </c>
      <c r="E111" s="63">
        <v>1.25</v>
      </c>
      <c r="F111" s="63">
        <v>9.5</v>
      </c>
      <c r="G111" s="64">
        <f>E111*1.095</f>
        <v>1.36875</v>
      </c>
      <c r="H111" s="64">
        <f>(G111*C111)</f>
        <v>68.4375</v>
      </c>
      <c r="I111" s="63" t="s">
        <v>176</v>
      </c>
      <c r="J111" s="63" t="s">
        <v>177</v>
      </c>
      <c r="K111" s="63">
        <v>1.37</v>
      </c>
      <c r="L111" s="63">
        <v>9.5</v>
      </c>
      <c r="M111" s="64">
        <f>K111*1.095</f>
        <v>1.50015</v>
      </c>
    </row>
    <row r="112" spans="1:13" s="29" customFormat="1" ht="15">
      <c r="A112" s="61" t="s">
        <v>112</v>
      </c>
      <c r="B112" s="62" t="s">
        <v>172</v>
      </c>
      <c r="C112" s="63">
        <v>20</v>
      </c>
      <c r="D112" s="63" t="s">
        <v>145</v>
      </c>
      <c r="E112" s="63">
        <v>2.52</v>
      </c>
      <c r="F112" s="63">
        <v>9.5</v>
      </c>
      <c r="G112" s="64">
        <f>E112*1.095</f>
        <v>2.7594</v>
      </c>
      <c r="H112" s="64">
        <f>(G112*C112)</f>
        <v>55.187999999999995</v>
      </c>
      <c r="I112" s="63" t="s">
        <v>178</v>
      </c>
      <c r="J112" s="63" t="s">
        <v>181</v>
      </c>
      <c r="K112" s="63">
        <v>2.52</v>
      </c>
      <c r="L112" s="63">
        <v>9.5</v>
      </c>
      <c r="M112" s="64">
        <f>K112*1.095</f>
        <v>2.7594</v>
      </c>
    </row>
    <row r="113" spans="1:13" s="29" customFormat="1" ht="15">
      <c r="A113" s="61" t="s">
        <v>113</v>
      </c>
      <c r="B113" s="65" t="s">
        <v>173</v>
      </c>
      <c r="C113" s="63">
        <v>45</v>
      </c>
      <c r="D113" s="63" t="s">
        <v>175</v>
      </c>
      <c r="E113" s="63">
        <v>0.45</v>
      </c>
      <c r="F113" s="63">
        <v>9.5</v>
      </c>
      <c r="G113" s="64">
        <f>E113*1.095</f>
        <v>0.49275</v>
      </c>
      <c r="H113" s="64">
        <f>(G113*C113)</f>
        <v>22.173750000000002</v>
      </c>
      <c r="I113" s="63" t="s">
        <v>179</v>
      </c>
      <c r="J113" s="63" t="s">
        <v>180</v>
      </c>
      <c r="K113" s="63">
        <v>0.45</v>
      </c>
      <c r="L113" s="63">
        <v>9.5</v>
      </c>
      <c r="M113" s="64">
        <f>K113*1.095</f>
        <v>0.49275</v>
      </c>
    </row>
    <row r="114" spans="1:13" s="95" customFormat="1" ht="21" customHeight="1">
      <c r="A114" s="91"/>
      <c r="B114" s="92" t="s">
        <v>182</v>
      </c>
      <c r="C114" s="56"/>
      <c r="D114" s="56"/>
      <c r="E114" s="56">
        <f>SUM(E111:E113)</f>
        <v>4.22</v>
      </c>
      <c r="F114" s="56"/>
      <c r="G114" s="93">
        <f>SUM(G111:G113)</f>
        <v>4.6209</v>
      </c>
      <c r="H114" s="93">
        <f>SUM(H111:H113)</f>
        <v>145.79925</v>
      </c>
      <c r="I114" s="56"/>
      <c r="J114" s="56"/>
      <c r="K114" s="56">
        <f>SUM(K111:K113)</f>
        <v>4.34</v>
      </c>
      <c r="L114" s="56"/>
      <c r="M114" s="94">
        <f>SUM(M111:M113)</f>
        <v>4.7523</v>
      </c>
    </row>
    <row r="115" spans="1:13" s="96" customFormat="1" ht="15">
      <c r="A115" s="72"/>
      <c r="B115" s="72"/>
      <c r="C115" s="72"/>
      <c r="D115" s="155"/>
      <c r="E115" s="155"/>
      <c r="F115" s="155"/>
      <c r="G115" s="155"/>
      <c r="H115" s="155"/>
      <c r="I115" s="72"/>
      <c r="J115" s="72"/>
      <c r="K115" s="72"/>
      <c r="L115" s="72"/>
      <c r="M115" s="72"/>
    </row>
    <row r="116" spans="1:2" s="29" customFormat="1" ht="15">
      <c r="A116" s="2" t="s">
        <v>183</v>
      </c>
      <c r="B116" s="2"/>
    </row>
    <row r="117" spans="1:13" ht="15">
      <c r="A117" s="170" t="s">
        <v>184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2"/>
    </row>
    <row r="118" spans="1:13" ht="15">
      <c r="A118" s="170" t="s">
        <v>185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2"/>
    </row>
    <row r="119" spans="1:13" ht="15">
      <c r="A119" s="170" t="s">
        <v>186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2"/>
    </row>
    <row r="120" spans="1:13" ht="15">
      <c r="A120" s="170" t="s">
        <v>187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2"/>
    </row>
    <row r="121" spans="1:13" ht="15">
      <c r="A121" s="173" t="s">
        <v>190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5"/>
    </row>
    <row r="122" spans="1:13" ht="15">
      <c r="A122" s="170" t="s">
        <v>191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2"/>
    </row>
    <row r="123" spans="1:13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ht="15">
      <c r="A124" s="177" t="s">
        <v>192</v>
      </c>
      <c r="B124" s="177"/>
      <c r="C124" s="177"/>
      <c r="D124" s="177"/>
      <c r="E124" s="177"/>
      <c r="F124" s="177"/>
      <c r="G124" s="177"/>
      <c r="H124" s="29"/>
      <c r="I124" s="29"/>
      <c r="J124" s="29"/>
      <c r="K124" s="29"/>
      <c r="L124" s="29"/>
      <c r="M124" s="29"/>
    </row>
    <row r="125" spans="1:13" ht="15">
      <c r="A125" s="173" t="s">
        <v>193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5"/>
    </row>
    <row r="126" spans="1:13" ht="15">
      <c r="A126" s="173" t="s">
        <v>566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5"/>
    </row>
    <row r="127" spans="1:13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5">
      <c r="A128" s="3" t="s">
        <v>194</v>
      </c>
      <c r="B128" s="3"/>
      <c r="C128" s="3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ht="15">
      <c r="A129" s="178" t="s">
        <v>195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</row>
    <row r="130" spans="1:13" ht="15">
      <c r="A130" s="179" t="s">
        <v>655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</row>
    <row r="131" spans="1:13" ht="15">
      <c r="A131" s="180" t="s">
        <v>799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</row>
    <row r="133" spans="1:13" ht="15">
      <c r="A133" s="143" t="s">
        <v>196</v>
      </c>
      <c r="B133" s="143"/>
      <c r="C133" s="143"/>
      <c r="D133" s="143"/>
      <c r="E133" s="97"/>
      <c r="F133" s="97"/>
      <c r="G133" s="143" t="s">
        <v>197</v>
      </c>
      <c r="H133" s="143"/>
      <c r="I133" s="143" t="s">
        <v>198</v>
      </c>
      <c r="J133" s="143"/>
      <c r="K133" s="143"/>
      <c r="L133" s="143"/>
      <c r="M133" s="143"/>
    </row>
  </sheetData>
  <sheetProtection password="C9C1" sheet="1" objects="1" scenarios="1"/>
  <mergeCells count="57">
    <mergeCell ref="A129:M129"/>
    <mergeCell ref="A133:D133"/>
    <mergeCell ref="G133:H133"/>
    <mergeCell ref="A130:M130"/>
    <mergeCell ref="A131:M131"/>
    <mergeCell ref="I133:M133"/>
    <mergeCell ref="A105:C105"/>
    <mergeCell ref="A124:G124"/>
    <mergeCell ref="A122:M122"/>
    <mergeCell ref="A125:M125"/>
    <mergeCell ref="A126:M126"/>
    <mergeCell ref="A128:C128"/>
    <mergeCell ref="A119:M119"/>
    <mergeCell ref="A120:M120"/>
    <mergeCell ref="A121:M121"/>
    <mergeCell ref="D105:M105"/>
    <mergeCell ref="A107:B107"/>
    <mergeCell ref="A110:M110"/>
    <mergeCell ref="D115:H115"/>
    <mergeCell ref="A116:B116"/>
    <mergeCell ref="A117:M117"/>
    <mergeCell ref="A118:M118"/>
    <mergeCell ref="D100:M100"/>
    <mergeCell ref="D101:M101"/>
    <mergeCell ref="D102:M102"/>
    <mergeCell ref="D103:M103"/>
    <mergeCell ref="D104:M104"/>
    <mergeCell ref="A101:C101"/>
    <mergeCell ref="A102:C102"/>
    <mergeCell ref="A103:C103"/>
    <mergeCell ref="A104:C104"/>
    <mergeCell ref="A97:C97"/>
    <mergeCell ref="A2:D2"/>
    <mergeCell ref="H2:K2"/>
    <mergeCell ref="A3:D3"/>
    <mergeCell ref="D98:M98"/>
    <mergeCell ref="D99:M99"/>
    <mergeCell ref="A100:C100"/>
    <mergeCell ref="A1:D1"/>
    <mergeCell ref="H1:K1"/>
    <mergeCell ref="A96:C96"/>
    <mergeCell ref="D96:G96"/>
    <mergeCell ref="D97:M97"/>
    <mergeCell ref="A5:D5"/>
    <mergeCell ref="H5:K5"/>
    <mergeCell ref="A6:D6"/>
    <mergeCell ref="H6:K6"/>
    <mergeCell ref="H3:K3"/>
    <mergeCell ref="A4:D4"/>
    <mergeCell ref="H4:K4"/>
    <mergeCell ref="A98:C98"/>
    <mergeCell ref="A99:C99"/>
    <mergeCell ref="A13:M13"/>
    <mergeCell ref="A30:M30"/>
    <mergeCell ref="A73:M73"/>
    <mergeCell ref="A85:M85"/>
    <mergeCell ref="A91:M91"/>
  </mergeCells>
  <printOptions horizontalCentered="1"/>
  <pageMargins left="0.2362204724409449" right="0.7480314960629921" top="0.6299212598425197" bottom="0.7480314960629921" header="0.31496062992125984" footer="0.31496062992125984"/>
  <pageSetup horizontalDpi="600" verticalDpi="600" orientation="landscape" paperSize="9" scale="71" r:id="rId1"/>
  <headerFooter>
    <oddHeader>&amp;COBR-3/1 M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Mitja</cp:lastModifiedBy>
  <cp:lastPrinted>2015-02-03T15:22:33Z</cp:lastPrinted>
  <dcterms:created xsi:type="dcterms:W3CDTF">2012-07-30T18:22:16Z</dcterms:created>
  <dcterms:modified xsi:type="dcterms:W3CDTF">2015-05-19T19:11:11Z</dcterms:modified>
  <cp:category/>
  <cp:version/>
  <cp:contentType/>
  <cp:contentStatus/>
</cp:coreProperties>
</file>