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7635" tabRatio="881" activeTab="0"/>
  </bookViews>
  <sheets>
    <sheet name="A MLEKO IN MLEČNI IZDELKI" sheetId="1" r:id="rId1"/>
  </sheets>
  <definedNames/>
  <calcPr fullCalcOnLoad="1"/>
</workbook>
</file>

<file path=xl/sharedStrings.xml><?xml version="1.0" encoding="utf-8"?>
<sst xmlns="http://schemas.openxmlformats.org/spreadsheetml/2006/main" count="237" uniqueCount="154">
  <si>
    <t>JOGURT SADNI probiotičen s 0,5 do 3,5 % m.m., z dodatkom sadja ali sadnega pripravka najmanj 10 %, brez umetnih sladil, polnjen v TP ali PS 0,5 l, različni okusi, tekoči</t>
  </si>
  <si>
    <t>PASTERIZIRANO MLEKO, polposneto 1,6  % m.m., TP 1/1</t>
  </si>
  <si>
    <t>PASTERIZIRANO MLEKO, polno, nehomogenizirano z najmanj 3,2 % m.m., polnjeno v vedra ali balon, 10 do 15 l</t>
  </si>
  <si>
    <t>JOGURT NAVADNI probiotičen z 0,5 do 3,5 % m.m.,  polnjen v TP ali drugo po 0.5 l</t>
  </si>
  <si>
    <t>JOGURT SADNI čvrsti s 2,6 do 3,5 % m.m., z dodatkom sadja ali sadnega pripravka najmanj 10 %, brez umetnih sladil, polnjen v PS lončke 150 g do 180 g, različni okusi</t>
  </si>
  <si>
    <t>MASCARPONE, sir , 21 % m. m., pakirano po 500 g</t>
  </si>
  <si>
    <t>SIRNI NAMAZ z zelišči-različne vrste, iz svežega sira, z do 20 % m.m., polnjen v PS 140 g</t>
  </si>
  <si>
    <t>PONUDNIK:</t>
  </si>
  <si>
    <t>NAROČNIK:</t>
  </si>
  <si>
    <t>PREDRAČUN</t>
  </si>
  <si>
    <t>Zap. št.</t>
  </si>
  <si>
    <t>okvirna količina</t>
  </si>
  <si>
    <t>enota mere</t>
  </si>
  <si>
    <t>cena na enoto v € brez DDV</t>
  </si>
  <si>
    <t>končna cena/enoto mere v €</t>
  </si>
  <si>
    <t>vrednost za okvirno količino v €</t>
  </si>
  <si>
    <t>trgovsko ime oz. naziv ponujenega živila</t>
  </si>
  <si>
    <t>preračunana cena na enoto mere (kom) ponujenega živila brez DDV v €</t>
  </si>
  <si>
    <t>7 (6×2)</t>
  </si>
  <si>
    <t>1.</t>
  </si>
  <si>
    <t>2.</t>
  </si>
  <si>
    <t>3.</t>
  </si>
  <si>
    <t>MLEKO IN MLEČNI IZDELKI</t>
  </si>
  <si>
    <t>A</t>
  </si>
  <si>
    <t>A.1 MLEKO</t>
  </si>
  <si>
    <t>PASTERIZIRANO MLEKO, polno, homogenizirano z najmanj 3,2 % m.m., polnjeno v vedra ali balon, 10 do 15 l</t>
  </si>
  <si>
    <t>PASTERIZIRANO MLEKO, polposneto, homogenizirano do 2,0 % m.m., polnjeno v vedra ali balon, 10 do 15 l</t>
  </si>
  <si>
    <t>STERILIZIRANO MLEKO, polno,homogenizirano z najmanj 3,2 % m.m., polnjeno v TP 1/1</t>
  </si>
  <si>
    <t>STERILIZIRANO MLEKO, polno,homogenizirano z najmanj 3,2 % m.m., polnjeno v TP 0,2 l s priloženo slamico</t>
  </si>
  <si>
    <t>ČOKOLADNO MLEKO UHT sterilizirano, homogenizirano, od 0,5 do 3,5 % m.m., najmanj 5 % kakavove mase, polnjeno v TP 0,2 l s priloženo slamico</t>
  </si>
  <si>
    <t>JOGURT NAVADNI tekoči z 0,5 do 3,5 % m.m., polnjen v TP ali PS 1,0 l</t>
  </si>
  <si>
    <t>JOGURT SADNI tekoči s 0,5 do 3,5 % m.m., z dodatkom sadja ali sadnega pripravka najmanj 10 %, brez umetnih sladil, polnjen v TP ali PS 0,5 l, različni okusi</t>
  </si>
  <si>
    <t>JOGURT SADNI tekoči s 0,5 do 3,5 % m.m., z dodatkom sadja ali sadnega pripravka najmanj 10 %, brez umetnih sladil, polnjen v TP ali PS 1,0 l, različni okusi</t>
  </si>
  <si>
    <t>A.2 FERMENTIRANI MLEČNI IZDELKI IN PUDINGI</t>
  </si>
  <si>
    <t>A.3 SMETANA IN SUROVO MASLO</t>
  </si>
  <si>
    <t>SUROVO MASLO I. kakovosti z najmanj 82 % m.m., 250 g</t>
  </si>
  <si>
    <t>SUROVO MASLO I. kakovosti z najmanj 82 % m.m., 125 g</t>
  </si>
  <si>
    <t>A.4 SKUTA IN NAMAZI</t>
  </si>
  <si>
    <t>SKUTA sveža, nepasirana s 35 % m.m. v suhi snovi, 500 g</t>
  </si>
  <si>
    <t>SKUTA sveža, nepasirana s 35 % m.m. v suhi snovi, 1/1 ali večje pakiranje</t>
  </si>
  <si>
    <t>SKUTA sveža, probiotična, nepasirana s 10 % m.m. v suhi snovi, 1/1 ali večje pakiranje</t>
  </si>
  <si>
    <t>SKUTA sveža, probiotična, nepasirana s 10 % m.m. v suhi snovi, 500 g</t>
  </si>
  <si>
    <t>kg</t>
  </si>
  <si>
    <t>kom</t>
  </si>
  <si>
    <t>SIRNI NAMAZ natur, iz svežega sira, z do 20 % m.m., polnjen v PS 50 g</t>
  </si>
  <si>
    <t>SIRNI NAMAZ natur, iz svežega sira, z do 20 % m.m., polnjen v PS 140 g</t>
  </si>
  <si>
    <t>SIRNI NAMAZ z zelišči, iz svežega sira, z do 20 % m.m., polnjen v PS 50 g</t>
  </si>
  <si>
    <t>SIRNI NAMAZ natur, iz svežega sira, z do 20 % m.m., 2,5 kg</t>
  </si>
  <si>
    <t>SIRNI NAMAZ z zelišči, iz svežega sira, z do 20 % m.m., 2,5 kg</t>
  </si>
  <si>
    <t>A.5 SIRI</t>
  </si>
  <si>
    <t>SIR TRDI, kot ementalec, z najmanj 30 % m. v s.s., brez konzervansov in aditivov, v kosu</t>
  </si>
  <si>
    <t>SVEŽI SIR V SLANICI, za solate, 500 g</t>
  </si>
  <si>
    <t>JOGURT SADNI čvrsti s 0,5 do 1,3 % m.m., z dodatkom sadja ali sadnega pripravka najmanj 10 %, brez umetnih sladil, polnjen v PS lončke 150 g, različni okusi</t>
  </si>
  <si>
    <t>SUROVO MASLO porcijsko, I. kakovosti z najmanj 82 % m.m., 15 g</t>
  </si>
  <si>
    <t>gramaža oz. volumen ponujenega živila =  max ± 25 % od določene enote mere (kom)</t>
  </si>
  <si>
    <t>Razlaga stolpcev predračuna</t>
  </si>
  <si>
    <t>stolpec št. 4: cena na enoto v € brez DDV</t>
  </si>
  <si>
    <t>stolpec št. 8: trgovsko ime oz. naziv ponujenega živila</t>
  </si>
  <si>
    <t xml:space="preserve">stolpec št. 9: gramaža oz. volumen ponujenega živila = max ± 25 % od določene enote mere (kom) </t>
  </si>
  <si>
    <t>stolpec št. 7: vrednost za okvirno količino v € z DDV</t>
  </si>
  <si>
    <t>stolpec št. 10: preračunana cena na enoto mere (kom) ponujenega živila brez DDV v €</t>
  </si>
  <si>
    <t>stolpec št. 12: končna cena za ponujeno živilo z DDV v €</t>
  </si>
  <si>
    <t>končna cena za ponujeno živilo z DDV v €</t>
  </si>
  <si>
    <t>ponudnik vpiše ceno na enoto v € brez DDV, upoštevati je potrebno enoto mere (kg, l ali kom), ki jo je predpisal ponudnik</t>
  </si>
  <si>
    <t>ponudnik vpiše trgovsko ime oz. naziv ponujenega živila, ki mora ustrezati zahtevani kakovosti (obvezno)</t>
  </si>
  <si>
    <r>
      <t xml:space="preserve">ponudnik vpiše gramažo ponujenega živila, ki je lahko </t>
    </r>
    <r>
      <rPr>
        <sz val="11"/>
        <color indexed="8"/>
        <rFont val="Calibri"/>
        <family val="2"/>
      </rPr>
      <t>± 25 % od zahtevene enote mere (obvezno pri enoti mere kom)</t>
    </r>
  </si>
  <si>
    <t>ponudnik vpiše ceno brez DDV v € za ponujeno živilo (če je enota mere kg ali l, je ta enaka kot v stolpcu 4)</t>
  </si>
  <si>
    <t>Primer pravilno izpolnjenega predračuna</t>
  </si>
  <si>
    <t>ŽIVILO 1, pakirano po 200 g</t>
  </si>
  <si>
    <t>ŽIVILO 2, pakirano po 1 kg</t>
  </si>
  <si>
    <t>ŽIVILO 3, pakirano po 1 l</t>
  </si>
  <si>
    <t>ŽIVILO X</t>
  </si>
  <si>
    <t>L</t>
  </si>
  <si>
    <t>posipanček</t>
  </si>
  <si>
    <t>220 g</t>
  </si>
  <si>
    <t>hrusti</t>
  </si>
  <si>
    <t>tekočinko</t>
  </si>
  <si>
    <t>1 l</t>
  </si>
  <si>
    <t>1 kg</t>
  </si>
  <si>
    <t>SKUPAJ VREDNOST SKLOPA</t>
  </si>
  <si>
    <t>SPLOŠNE INFORMACIJE</t>
  </si>
  <si>
    <t>Vse cene, zneske in vrednosti v vseh stolpcih ponudnik vpiše na dve (2) decimalni mesti natančno.</t>
  </si>
  <si>
    <t>Okvirnih količin in enot mere ni dovoljeno spreminjati.</t>
  </si>
  <si>
    <t>Ponudnik mora ponuditi vsa živila iz ponudbenega predračuna za posamezen sklop.</t>
  </si>
  <si>
    <t>Naročnik bo pri odpiranju ponudb in ocenjevanju upošteval skupno vrednost sklopa iz stolpca št. 7.</t>
  </si>
  <si>
    <t>ŽIVILA</t>
  </si>
  <si>
    <t>SKLOP</t>
  </si>
  <si>
    <t>Ponujeno živilo mora biti 1. kakovostnega razreda.</t>
  </si>
  <si>
    <t>Količina posameznih naročenih živil se lahko med letom razlikuje od okvirnih količin v predračunu.</t>
  </si>
  <si>
    <t>ČAS ODZIVA NA NAROČILO, KRAJ DOSTAVE IN ČAS DOSTAVE BLAGA FCO</t>
  </si>
  <si>
    <t>Dobavitelj mora sukcesivno dostaviti naročeno blago v roku enega dne od naročila naročnika oz. v dogovorjenem času z naročnikom, in sicer:</t>
  </si>
  <si>
    <t>POSEBNE ZAHTEVE NAROČNIKA</t>
  </si>
  <si>
    <r>
      <t xml:space="preserve">Kakovost vseh ponujenih izdelkov mora ustrezati zahtevam, ki so opisana v: </t>
    </r>
    <r>
      <rPr>
        <b/>
        <sz val="11"/>
        <color indexed="8"/>
        <rFont val="Calibri"/>
        <family val="2"/>
      </rPr>
      <t>Priročnik z merili kakovosti za živila v vzgojno - izobraževalnih ustanovah</t>
    </r>
    <r>
      <rPr>
        <sz val="11"/>
        <color indexed="8"/>
        <rFont val="Calibri"/>
        <family val="2"/>
      </rPr>
      <t>, Ministrstvo za zdravje, 2008</t>
    </r>
  </si>
  <si>
    <t>Žig</t>
  </si>
  <si>
    <t>Podpis odgovorne osebe ponudnika: _________________________________</t>
  </si>
  <si>
    <t>l</t>
  </si>
  <si>
    <t>STERILIZIRANO MLEKO, polposneto,homogenizirano z najmanj 1,5 % m.m., TP 1/1</t>
  </si>
  <si>
    <t>JOGURT NAVADNI probiotičen z 0,5 do 3,5 % m.m., polnjen v lonček 150g</t>
  </si>
  <si>
    <t>SLADOLED NA PALČKI, mlečni, vanilija ali čokolada, z manjšo vsebnostjo sladkorja, oblit s čokolado, 60 do 70 ml</t>
  </si>
  <si>
    <t>SLADOLED KORNET, mlečni, okus vanilije ali čokolade, posut z lešniki, 120 ml</t>
  </si>
  <si>
    <t>SLADOLED V LONČKU, mlečni, okus vanilija ali čokolada, 120 ml</t>
  </si>
  <si>
    <t>Naziv: OŠ Gustava Šiliha Laporje</t>
  </si>
  <si>
    <t>Naslov: Laporje 31, 2318 Laporje</t>
  </si>
  <si>
    <t>ID za DDV:  36415006</t>
  </si>
  <si>
    <t>JOGURT NAVADNI, tekoči z 0,5 do 3,5 % m.m., polnjen v PS,  0,5 l</t>
  </si>
  <si>
    <t>TALJENI SIR, za mazanje, brez konzervansov, pakiran v škatle po 140 g</t>
  </si>
  <si>
    <t>na naslov Laporje 31, 2318 Laporje, od 7.00 do 14.30</t>
  </si>
  <si>
    <t>JOGURT SADNI probiotičen s 0,5 do 3,5 % m.m., z dodatkom sadja ali sadnega pripravka najmanj 10 %, brez umetnih sladil, polnjen v TP ali PS, od 150 do 180 g. različni okusi</t>
  </si>
  <si>
    <t xml:space="preserve">JOGURT s smetano, sadni, s 0,5 do 3,5 % m.m., brez umetnih sladil, polnjen v PS lončke od 150 g do 180 g,  različni okusi </t>
  </si>
  <si>
    <t>KEFIR NAVADNI, iz kefirnih zrnc, polnjen v lončke 150 g do 180 g s priloženo slamico</t>
  </si>
  <si>
    <t>KEFIR SADNI, iz kefirnih zrnc, različni okusi, polnjen v lončke 150 g do 180 g, s priloženo slamico</t>
  </si>
  <si>
    <t>PUDING BREZ SMETANE, čokolada ali vanilija,150 do 180 g</t>
  </si>
  <si>
    <t>SMETANA ZA KUHANJE, sterilizirana,  z najmanj 10 % m. m., pakirana no 1,0 l</t>
  </si>
  <si>
    <t>SIR POLTRDI, mastni z najmanj 45 % m. v s.s., brez konzervansov in aditivov, narezan na lističe</t>
  </si>
  <si>
    <t>SIR POLTRDI, mastni z najmanj 45 % m. v s.s., brez konzervansov in aditivov, v kosu</t>
  </si>
  <si>
    <t>SIR POLTRDI, mastni z najmanj 45 % m. v s.s.,  brez konzervansov in aditivov, riban, pakirano 2,5 kg</t>
  </si>
  <si>
    <t>SIR POLTRDI, polmastni z najmanj 25 % m. v s.s., brez konzervansov in aditivov, narezan na lističe</t>
  </si>
  <si>
    <t>SIR POLTRDI, polmastni z najmanj 25 % m. v s.s., brez konzervansov in aditivov, v kosu</t>
  </si>
  <si>
    <t>SIR MOZZARELA, v kosu, za solate</t>
  </si>
  <si>
    <t>SIR MOZZARELA, v kroglicah, za solate</t>
  </si>
  <si>
    <t>A.6 SLADOLED NA PALČKI, KORNET ALI V LONČKU</t>
  </si>
  <si>
    <t>stolpec št. 5: DDV v %</t>
  </si>
  <si>
    <t>stolpec št. 6: končna cena na enoto mere v € povečana za DDV</t>
  </si>
  <si>
    <t>DDV v %</t>
  </si>
  <si>
    <t>6 (4*1,095)</t>
  </si>
  <si>
    <t>12 (10*1,095)</t>
  </si>
  <si>
    <t>stolpec št. 11: DDV v %</t>
  </si>
  <si>
    <t>Če je enota mere kg ali l, je ta enaka kot v stolpcu 6</t>
  </si>
  <si>
    <t>SMETANA ZA STEPANJE, RASTLINSKA, sterilizirana, pakirano po 1,0 l</t>
  </si>
  <si>
    <t>SMETANA, KISLA, z od 20 do 30 % m.m., polnjena v PS lončke 180 g</t>
  </si>
  <si>
    <t>SMETANA, KISLA, z od 20 do 30 % m.m., polnjena v PS lončke 400 g</t>
  </si>
  <si>
    <t>SMETANA ZA STEPANJE, SLADKA, pasterizirana ali sterilizirana, z najmanj 20 % m.m., 1 l</t>
  </si>
  <si>
    <t>SMETANA ZA STEPANJE, SLADKA pasterizirana ali sterilizirana, z najmanj 20 % m.m., 0,5 l</t>
  </si>
  <si>
    <t xml:space="preserve">SMETANA V SPREJU, SLADKA, sterilizirana, 250 g, </t>
  </si>
  <si>
    <t>SIR TRDI, drobno riban s 30 do 35 % m. v s.s. (parmezan in podobni), pakiran v vrečke po 40 g</t>
  </si>
  <si>
    <t xml:space="preserve">JOGURT NAVADNI čvrsti z 3,2 do 3,5 % m.m., polnjen v lonček 150 g </t>
  </si>
  <si>
    <t>Matična številka: 5087643000</t>
  </si>
  <si>
    <t>Transakcijski račun: SI56 013136030680386</t>
  </si>
  <si>
    <t>saop</t>
  </si>
  <si>
    <t>ČOKOLADNO MLEKO UHT sterilizirano, homogenizirano, od 0,5 do 3,5 % m.m., najmanj 5 % kakavove mase, polnjeno v TP 1 l</t>
  </si>
  <si>
    <t>SIR TRDI, drobno riban s 30 do 35 % m. v s.s. (parmezan in podobni), rinfuza</t>
  </si>
  <si>
    <t>PUDING S SMETANO, čokolada ali vanilija,150 g do 180 g</t>
  </si>
  <si>
    <t>SKUTA sveža, z 2,6 do 3,5 % m.m., z dodatkom sadja ali sadnega pripravka najmanj 10 %, brez umetnih sladil, polnjen v PS lončke 100 g do 150 g, različni okusi</t>
  </si>
  <si>
    <t>KISLO MLEKO, čvrsto, 3,2 % m.m. polnjen v lončke 150 g do 180 g</t>
  </si>
  <si>
    <t xml:space="preserve">Kraj, datum:  </t>
  </si>
  <si>
    <t xml:space="preserve">Naziv: </t>
  </si>
  <si>
    <t>Naslov:</t>
  </si>
  <si>
    <t>ID za DDV:</t>
  </si>
  <si>
    <t xml:space="preserve">matična številka: </t>
  </si>
  <si>
    <t>transakcijski račun:</t>
  </si>
  <si>
    <t xml:space="preserve">    </t>
  </si>
  <si>
    <t>SIR, dimljen, v kosu</t>
  </si>
  <si>
    <t>SKUTA sveža, z 2,6 do 3,5 % m.m., z dodatkom sadja ali sadnega pripravka najmanj 10 %, brez umetnih sladil, pakiranje 2,5 kg</t>
  </si>
  <si>
    <t xml:space="preserve">JOGURT, sadni, otroški, 150 g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</si>
</sst>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1"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5" fillId="9" borderId="0" applyNumberFormat="0" applyBorder="0" applyAlignment="0" applyProtection="0"/>
    <xf numFmtId="0" fontId="6" fillId="13" borderId="1" applyNumberFormat="0" applyAlignment="0" applyProtection="0"/>
    <xf numFmtId="0" fontId="7" fillId="38" borderId="2" applyNumberFormat="0" applyAlignment="0" applyProtection="0"/>
    <xf numFmtId="0" fontId="34" fillId="3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1" applyNumberFormat="0" applyAlignment="0" applyProtection="0"/>
    <xf numFmtId="0" fontId="35" fillId="40" borderId="6" applyNumberFormat="0" applyAlignment="0" applyProtection="0"/>
    <xf numFmtId="0" fontId="14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5" fillId="41" borderId="0" applyNumberFormat="0" applyBorder="0" applyAlignment="0" applyProtection="0"/>
    <xf numFmtId="0" fontId="40" fillId="42" borderId="0" applyNumberFormat="0" applyBorder="0" applyAlignment="0" applyProtection="0"/>
    <xf numFmtId="0" fontId="1" fillId="43" borderId="11" applyNumberFormat="0" applyFont="0" applyAlignment="0" applyProtection="0"/>
    <xf numFmtId="9" fontId="0" fillId="0" borderId="0" applyFont="0" applyFill="0" applyBorder="0" applyAlignment="0" applyProtection="0"/>
    <xf numFmtId="0" fontId="0" fillId="44" borderId="12" applyNumberFormat="0" applyFont="0" applyAlignment="0" applyProtection="0"/>
    <xf numFmtId="0" fontId="41" fillId="0" borderId="0" applyNumberFormat="0" applyFill="0" applyBorder="0" applyAlignment="0" applyProtection="0"/>
    <xf numFmtId="0" fontId="16" fillId="13" borderId="13" applyNumberFormat="0" applyAlignment="0" applyProtection="0"/>
    <xf numFmtId="0" fontId="42" fillId="0" borderId="0" applyNumberFormat="0" applyFill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43" fillId="0" borderId="14" applyNumberFormat="0" applyFill="0" applyAlignment="0" applyProtection="0"/>
    <xf numFmtId="0" fontId="44" fillId="51" borderId="15" applyNumberFormat="0" applyAlignment="0" applyProtection="0"/>
    <xf numFmtId="0" fontId="45" fillId="40" borderId="16" applyNumberFormat="0" applyAlignment="0" applyProtection="0"/>
    <xf numFmtId="0" fontId="46" fillId="5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3" borderId="16" applyNumberFormat="0" applyAlignment="0" applyProtection="0"/>
    <xf numFmtId="0" fontId="48" fillId="0" borderId="18" applyNumberFormat="0" applyFill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4" fontId="0" fillId="0" borderId="19" xfId="0" applyNumberFormat="1" applyBorder="1" applyAlignment="1" applyProtection="1">
      <alignment horizontal="center" vertical="center" wrapText="1"/>
      <protection locked="0"/>
    </xf>
    <xf numFmtId="4" fontId="0" fillId="0" borderId="20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2" fillId="0" borderId="0" xfId="0" applyFont="1" applyAlignment="1" applyProtection="1">
      <alignment horizontal="center" wrapText="1"/>
      <protection/>
    </xf>
    <xf numFmtId="0" fontId="21" fillId="8" borderId="21" xfId="0" applyFont="1" applyFill="1" applyBorder="1" applyAlignment="1" applyProtection="1">
      <alignment horizontal="center" vertical="center" wrapText="1"/>
      <protection/>
    </xf>
    <xf numFmtId="0" fontId="21" fillId="8" borderId="22" xfId="0" applyFont="1" applyFill="1" applyBorder="1" applyAlignment="1" applyProtection="1">
      <alignment horizontal="center" vertical="center" wrapText="1"/>
      <protection/>
    </xf>
    <xf numFmtId="0" fontId="21" fillId="43" borderId="22" xfId="0" applyFont="1" applyFill="1" applyBorder="1" applyAlignment="1" applyProtection="1">
      <alignment horizontal="center" vertical="center" wrapText="1"/>
      <protection/>
    </xf>
    <xf numFmtId="0" fontId="21" fillId="9" borderId="22" xfId="0" applyFont="1" applyFill="1" applyBorder="1" applyAlignment="1" applyProtection="1">
      <alignment horizontal="center" vertical="center" wrapText="1"/>
      <protection/>
    </xf>
    <xf numFmtId="0" fontId="21" fillId="33" borderId="22" xfId="0" applyFont="1" applyFill="1" applyBorder="1" applyAlignment="1" applyProtection="1">
      <alignment horizontal="center" vertical="center" wrapText="1"/>
      <protection/>
    </xf>
    <xf numFmtId="0" fontId="25" fillId="8" borderId="23" xfId="0" applyFont="1" applyFill="1" applyBorder="1" applyAlignment="1" applyProtection="1">
      <alignment horizontal="center" wrapText="1"/>
      <protection/>
    </xf>
    <xf numFmtId="0" fontId="25" fillId="8" borderId="19" xfId="0" applyFont="1" applyFill="1" applyBorder="1" applyAlignment="1" applyProtection="1">
      <alignment horizontal="center" wrapText="1"/>
      <protection/>
    </xf>
    <xf numFmtId="0" fontId="25" fillId="43" borderId="19" xfId="0" applyFont="1" applyFill="1" applyBorder="1" applyAlignment="1" applyProtection="1">
      <alignment horizontal="center" wrapText="1"/>
      <protection/>
    </xf>
    <xf numFmtId="0" fontId="25" fillId="9" borderId="19" xfId="0" applyFont="1" applyFill="1" applyBorder="1" applyAlignment="1" applyProtection="1">
      <alignment horizontal="center" wrapText="1"/>
      <protection/>
    </xf>
    <xf numFmtId="0" fontId="25" fillId="33" borderId="19" xfId="0" applyFont="1" applyFill="1" applyBorder="1" applyAlignment="1" applyProtection="1">
      <alignment horizontal="center" wrapText="1"/>
      <protection/>
    </xf>
    <xf numFmtId="0" fontId="25" fillId="0" borderId="0" xfId="0" applyFont="1" applyAlignment="1" applyProtection="1">
      <alignment horizontal="center" wrapText="1"/>
      <protection/>
    </xf>
    <xf numFmtId="4" fontId="21" fillId="20" borderId="19" xfId="0" applyNumberFormat="1" applyFont="1" applyFill="1" applyBorder="1" applyAlignment="1" applyProtection="1">
      <alignment horizontal="center" vertical="center" wrapText="1"/>
      <protection/>
    </xf>
    <xf numFmtId="4" fontId="0" fillId="20" borderId="19" xfId="0" applyNumberFormat="1" applyFill="1" applyBorder="1" applyAlignment="1" applyProtection="1">
      <alignment horizontal="center" vertical="center" wrapText="1"/>
      <protection/>
    </xf>
    <xf numFmtId="164" fontId="0" fillId="0" borderId="19" xfId="0" applyNumberFormat="1" applyBorder="1" applyAlignment="1" applyProtection="1">
      <alignment horizontal="center" vertical="center" wrapText="1"/>
      <protection/>
    </xf>
    <xf numFmtId="4" fontId="0" fillId="9" borderId="19" xfId="0" applyNumberFormat="1" applyFill="1" applyBorder="1" applyAlignment="1" applyProtection="1">
      <alignment horizontal="center" vertical="center" wrapText="1"/>
      <protection/>
    </xf>
    <xf numFmtId="4" fontId="1" fillId="20" borderId="19" xfId="0" applyNumberFormat="1" applyFont="1" applyFill="1" applyBorder="1" applyAlignment="1" applyProtection="1">
      <alignment horizontal="center" vertical="center" wrapText="1"/>
      <protection/>
    </xf>
    <xf numFmtId="4" fontId="24" fillId="20" borderId="19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wrapText="1"/>
      <protection/>
    </xf>
    <xf numFmtId="0" fontId="0" fillId="54" borderId="0" xfId="0" applyFill="1" applyAlignment="1" applyProtection="1">
      <alignment wrapText="1"/>
      <protection/>
    </xf>
    <xf numFmtId="4" fontId="21" fillId="20" borderId="24" xfId="0" applyNumberFormat="1" applyFont="1" applyFill="1" applyBorder="1" applyAlignment="1" applyProtection="1">
      <alignment horizontal="center" vertical="center" wrapText="1"/>
      <protection/>
    </xf>
    <xf numFmtId="4" fontId="0" fillId="20" borderId="20" xfId="0" applyNumberFormat="1" applyFill="1" applyBorder="1" applyAlignment="1" applyProtection="1">
      <alignment horizontal="center" vertical="center" wrapText="1"/>
      <protection/>
    </xf>
    <xf numFmtId="4" fontId="0" fillId="9" borderId="20" xfId="0" applyNumberFormat="1" applyFill="1" applyBorder="1" applyAlignment="1" applyProtection="1">
      <alignment horizontal="center" vertical="center" wrapText="1"/>
      <protection/>
    </xf>
    <xf numFmtId="0" fontId="18" fillId="22" borderId="25" xfId="0" applyFont="1" applyFill="1" applyBorder="1" applyAlignment="1" applyProtection="1">
      <alignment horizontal="center" vertical="center" wrapText="1"/>
      <protection/>
    </xf>
    <xf numFmtId="4" fontId="18" fillId="22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2" fontId="0" fillId="9" borderId="19" xfId="0" applyNumberFormat="1" applyFill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0" fillId="22" borderId="25" xfId="0" applyFill="1" applyBorder="1" applyAlignment="1" applyProtection="1">
      <alignment wrapText="1"/>
      <protection/>
    </xf>
    <xf numFmtId="0" fontId="21" fillId="22" borderId="25" xfId="0" applyFont="1" applyFill="1" applyBorder="1" applyAlignment="1" applyProtection="1">
      <alignment horizontal="left" vertical="center" wrapText="1"/>
      <protection/>
    </xf>
    <xf numFmtId="0" fontId="0" fillId="22" borderId="25" xfId="0" applyFill="1" applyBorder="1" applyAlignment="1" applyProtection="1">
      <alignment horizontal="center" vertical="center" wrapText="1"/>
      <protection/>
    </xf>
    <xf numFmtId="2" fontId="18" fillId="22" borderId="25" xfId="0" applyNumberFormat="1" applyFont="1" applyFill="1" applyBorder="1" applyAlignment="1" applyProtection="1">
      <alignment horizontal="center" vertical="center" wrapText="1"/>
      <protection/>
    </xf>
    <xf numFmtId="2" fontId="18" fillId="22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26" fillId="0" borderId="0" xfId="0" applyFont="1" applyAlignment="1" applyProtection="1">
      <alignment wrapText="1"/>
      <protection/>
    </xf>
    <xf numFmtId="4" fontId="49" fillId="20" borderId="19" xfId="0" applyNumberFormat="1" applyFont="1" applyFill="1" applyBorder="1" applyAlignment="1" applyProtection="1">
      <alignment horizontal="center" vertical="center" wrapText="1"/>
      <protection/>
    </xf>
    <xf numFmtId="4" fontId="41" fillId="20" borderId="19" xfId="0" applyNumberFormat="1" applyFont="1" applyFill="1" applyBorder="1" applyAlignment="1" applyProtection="1">
      <alignment horizontal="center" vertical="center" wrapText="1"/>
      <protection/>
    </xf>
    <xf numFmtId="4" fontId="41" fillId="0" borderId="19" xfId="0" applyNumberFormat="1" applyFont="1" applyBorder="1" applyAlignment="1" applyProtection="1">
      <alignment horizontal="center" vertical="center" wrapText="1"/>
      <protection locked="0"/>
    </xf>
    <xf numFmtId="164" fontId="41" fillId="0" borderId="19" xfId="0" applyNumberFormat="1" applyFont="1" applyBorder="1" applyAlignment="1" applyProtection="1">
      <alignment horizontal="center" vertical="center" wrapText="1"/>
      <protection/>
    </xf>
    <xf numFmtId="4" fontId="41" fillId="9" borderId="19" xfId="0" applyNumberFormat="1" applyFont="1" applyFill="1" applyBorder="1" applyAlignment="1" applyProtection="1">
      <alignment horizontal="center" vertical="center" wrapText="1"/>
      <protection/>
    </xf>
    <xf numFmtId="0" fontId="21" fillId="8" borderId="27" xfId="0" applyFont="1" applyFill="1" applyBorder="1" applyAlignment="1" applyProtection="1">
      <alignment horizontal="center" vertical="center" wrapText="1"/>
      <protection/>
    </xf>
    <xf numFmtId="0" fontId="25" fillId="8" borderId="28" xfId="0" applyFont="1" applyFill="1" applyBorder="1" applyAlignment="1" applyProtection="1">
      <alignment horizontal="center" wrapText="1"/>
      <protection/>
    </xf>
    <xf numFmtId="3" fontId="0" fillId="20" borderId="28" xfId="0" applyNumberFormat="1" applyFill="1" applyBorder="1" applyAlignment="1" applyProtection="1">
      <alignment horizontal="center" vertical="center" wrapText="1"/>
      <protection/>
    </xf>
    <xf numFmtId="3" fontId="41" fillId="20" borderId="28" xfId="0" applyNumberFormat="1" applyFont="1" applyFill="1" applyBorder="1" applyAlignment="1" applyProtection="1">
      <alignment horizontal="center" vertical="center" wrapText="1"/>
      <protection/>
    </xf>
    <xf numFmtId="0" fontId="18" fillId="22" borderId="29" xfId="0" applyFont="1" applyFill="1" applyBorder="1" applyAlignment="1" applyProtection="1">
      <alignment horizontal="center" vertical="center" wrapText="1"/>
      <protection/>
    </xf>
    <xf numFmtId="0" fontId="26" fillId="19" borderId="19" xfId="0" applyFont="1" applyFill="1" applyBorder="1" applyAlignment="1" applyProtection="1">
      <alignment wrapText="1"/>
      <protection/>
    </xf>
    <xf numFmtId="0" fontId="50" fillId="19" borderId="19" xfId="0" applyFont="1" applyFill="1" applyBorder="1" applyAlignment="1" applyProtection="1">
      <alignment wrapText="1"/>
      <protection/>
    </xf>
    <xf numFmtId="0" fontId="27" fillId="19" borderId="19" xfId="0" applyFont="1" applyFill="1" applyBorder="1" applyAlignment="1" applyProtection="1">
      <alignment wrapText="1"/>
      <protection/>
    </xf>
    <xf numFmtId="0" fontId="28" fillId="19" borderId="19" xfId="0" applyFont="1" applyFill="1" applyBorder="1" applyAlignment="1" applyProtection="1">
      <alignment vertical="center" wrapText="1"/>
      <protection/>
    </xf>
    <xf numFmtId="3" fontId="0" fillId="0" borderId="0" xfId="0" applyNumberFormat="1" applyAlignment="1" applyProtection="1">
      <alignment wrapText="1"/>
      <protection/>
    </xf>
    <xf numFmtId="3" fontId="21" fillId="8" borderId="22" xfId="0" applyNumberFormat="1" applyFont="1" applyFill="1" applyBorder="1" applyAlignment="1" applyProtection="1">
      <alignment horizontal="center" vertical="center" wrapText="1"/>
      <protection/>
    </xf>
    <xf numFmtId="3" fontId="25" fillId="8" borderId="19" xfId="0" applyNumberFormat="1" applyFont="1" applyFill="1" applyBorder="1" applyAlignment="1" applyProtection="1">
      <alignment horizontal="center" wrapText="1"/>
      <protection/>
    </xf>
    <xf numFmtId="3" fontId="0" fillId="20" borderId="19" xfId="0" applyNumberFormat="1" applyFill="1" applyBorder="1" applyAlignment="1" applyProtection="1">
      <alignment horizontal="center" vertical="center" wrapText="1"/>
      <protection/>
    </xf>
    <xf numFmtId="3" fontId="41" fillId="20" borderId="19" xfId="0" applyNumberFormat="1" applyFont="1" applyFill="1" applyBorder="1" applyAlignment="1" applyProtection="1">
      <alignment horizontal="center" vertical="center" wrapText="1"/>
      <protection/>
    </xf>
    <xf numFmtId="3" fontId="24" fillId="20" borderId="19" xfId="0" applyNumberFormat="1" applyFont="1" applyFill="1" applyBorder="1" applyAlignment="1" applyProtection="1">
      <alignment horizontal="center" vertical="center" wrapText="1"/>
      <protection/>
    </xf>
    <xf numFmtId="3" fontId="0" fillId="20" borderId="20" xfId="0" applyNumberFormat="1" applyFill="1" applyBorder="1" applyAlignment="1" applyProtection="1">
      <alignment horizontal="center" vertical="center" wrapText="1"/>
      <protection/>
    </xf>
    <xf numFmtId="3" fontId="18" fillId="22" borderId="25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Border="1" applyAlignment="1" applyProtection="1">
      <alignment horizontal="left" wrapText="1"/>
      <protection/>
    </xf>
    <xf numFmtId="3" fontId="0" fillId="0" borderId="19" xfId="0" applyNumberFormat="1" applyBorder="1" applyAlignment="1" applyProtection="1">
      <alignment horizontal="center" vertical="center" wrapText="1"/>
      <protection/>
    </xf>
    <xf numFmtId="3" fontId="0" fillId="22" borderId="25" xfId="0" applyNumberFormat="1" applyFill="1" applyBorder="1" applyAlignment="1" applyProtection="1">
      <alignment horizontal="center" vertical="center" wrapText="1"/>
      <protection/>
    </xf>
    <xf numFmtId="0" fontId="29" fillId="22" borderId="2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left" vertical="top" wrapText="1"/>
      <protection/>
    </xf>
    <xf numFmtId="0" fontId="18" fillId="22" borderId="30" xfId="0" applyFont="1" applyFill="1" applyBorder="1" applyAlignment="1" applyProtection="1">
      <alignment horizontal="center" wrapText="1"/>
      <protection/>
    </xf>
    <xf numFmtId="0" fontId="18" fillId="22" borderId="31" xfId="0" applyFont="1" applyFill="1" applyBorder="1" applyAlignment="1" applyProtection="1">
      <alignment horizontal="center" wrapText="1"/>
      <protection/>
    </xf>
    <xf numFmtId="0" fontId="0" fillId="0" borderId="19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19" xfId="0" applyBorder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wrapText="1"/>
      <protection/>
    </xf>
    <xf numFmtId="0" fontId="18" fillId="0" borderId="0" xfId="0" applyFont="1" applyAlignment="1" applyProtection="1">
      <alignment horizontal="center" wrapText="1"/>
      <protection/>
    </xf>
    <xf numFmtId="0" fontId="18" fillId="0" borderId="0" xfId="0" applyFont="1" applyBorder="1" applyAlignment="1" applyProtection="1">
      <alignment horizontal="left" wrapText="1"/>
      <protection/>
    </xf>
    <xf numFmtId="4" fontId="18" fillId="22" borderId="31" xfId="0" applyNumberFormat="1" applyFont="1" applyFill="1" applyBorder="1" applyAlignment="1" applyProtection="1">
      <alignment horizontal="center" vertical="center" wrapText="1"/>
      <protection/>
    </xf>
    <xf numFmtId="4" fontId="18" fillId="22" borderId="31" xfId="0" applyNumberFormat="1" applyFont="1" applyFill="1" applyBorder="1" applyAlignment="1" applyProtection="1">
      <alignment horizontal="center" wrapText="1"/>
      <protection/>
    </xf>
    <xf numFmtId="4" fontId="18" fillId="22" borderId="31" xfId="0" applyNumberFormat="1" applyFont="1" applyFill="1" applyBorder="1" applyAlignment="1" applyProtection="1">
      <alignment horizontal="center" wrapText="1"/>
      <protection/>
    </xf>
    <xf numFmtId="0" fontId="2" fillId="0" borderId="31" xfId="77" applyFont="1" applyBorder="1" applyAlignment="1" applyProtection="1">
      <alignment horizontal="left" wrapText="1"/>
      <protection locked="0"/>
    </xf>
    <xf numFmtId="0" fontId="2" fillId="0" borderId="31" xfId="77" applyFont="1" applyBorder="1" applyAlignment="1" applyProtection="1">
      <alignment horizontal="left" wrapText="1"/>
      <protection/>
    </xf>
    <xf numFmtId="0" fontId="23" fillId="0" borderId="0" xfId="0" applyFont="1" applyAlignment="1" applyProtection="1">
      <alignment wrapText="1"/>
      <protection/>
    </xf>
    <xf numFmtId="0" fontId="22" fillId="0" borderId="0" xfId="0" applyFont="1" applyAlignment="1" applyProtection="1">
      <alignment horizontal="center" wrapText="1"/>
      <protection/>
    </xf>
    <xf numFmtId="0" fontId="26" fillId="19" borderId="19" xfId="0" applyFont="1" applyFill="1" applyBorder="1" applyAlignment="1" applyProtection="1">
      <alignment horizontal="center" textRotation="90" wrapText="1"/>
      <protection/>
    </xf>
    <xf numFmtId="0" fontId="3" fillId="0" borderId="0" xfId="77" applyFont="1" applyAlignment="1" applyProtection="1">
      <alignment horizontal="left" vertical="center" wrapText="1"/>
      <protection locked="0"/>
    </xf>
    <xf numFmtId="0" fontId="3" fillId="0" borderId="0" xfId="77" applyFont="1" applyAlignment="1" applyProtection="1">
      <alignment horizontal="left" vertical="center" wrapText="1"/>
      <protection/>
    </xf>
    <xf numFmtId="0" fontId="2" fillId="0" borderId="33" xfId="77" applyFont="1" applyBorder="1" applyAlignment="1" applyProtection="1">
      <alignment horizontal="left" wrapText="1"/>
      <protection/>
    </xf>
    <xf numFmtId="0" fontId="2" fillId="0" borderId="33" xfId="77" applyFont="1" applyBorder="1" applyAlignment="1" applyProtection="1">
      <alignment horizontal="left" wrapText="1"/>
      <protection locked="0"/>
    </xf>
  </cellXfs>
  <cellStyles count="9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Izhod" xfId="68"/>
    <cellStyle name="Linked Cell" xfId="69"/>
    <cellStyle name="Naslov" xfId="70"/>
    <cellStyle name="Naslov 1" xfId="71"/>
    <cellStyle name="Naslov 2" xfId="72"/>
    <cellStyle name="Naslov 3" xfId="73"/>
    <cellStyle name="Naslov 4" xfId="74"/>
    <cellStyle name="Navadno 2" xfId="75"/>
    <cellStyle name="Navadno 3" xfId="76"/>
    <cellStyle name="Navadno 4" xfId="77"/>
    <cellStyle name="Navadno 5" xfId="78"/>
    <cellStyle name="Navadno 6" xfId="79"/>
    <cellStyle name="Neutral" xfId="80"/>
    <cellStyle name="Nevtralno" xfId="81"/>
    <cellStyle name="Note" xfId="82"/>
    <cellStyle name="Percent" xfId="83"/>
    <cellStyle name="Opomba" xfId="84"/>
    <cellStyle name="Opozorilo" xfId="85"/>
    <cellStyle name="Output" xfId="86"/>
    <cellStyle name="Pojasnjevalno besedilo" xfId="87"/>
    <cellStyle name="Poudarek1" xfId="88"/>
    <cellStyle name="Poudarek2" xfId="89"/>
    <cellStyle name="Poudarek3" xfId="90"/>
    <cellStyle name="Poudarek4" xfId="91"/>
    <cellStyle name="Poudarek5" xfId="92"/>
    <cellStyle name="Poudarek6" xfId="93"/>
    <cellStyle name="Povezana celica" xfId="94"/>
    <cellStyle name="Preveri celico" xfId="95"/>
    <cellStyle name="Računanje" xfId="96"/>
    <cellStyle name="Slabo" xfId="97"/>
    <cellStyle name="Title" xfId="98"/>
    <cellStyle name="Total" xfId="99"/>
    <cellStyle name="Currency" xfId="100"/>
    <cellStyle name="Currency [0]" xfId="101"/>
    <cellStyle name="Comma" xfId="102"/>
    <cellStyle name="Comma [0]" xfId="103"/>
    <cellStyle name="Vnos" xfId="104"/>
    <cellStyle name="Vsota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124"/>
  <sheetViews>
    <sheetView tabSelected="1" view="pageBreakPreview" zoomScaleSheetLayoutView="100" zoomScalePageLayoutView="0" workbookViewId="0" topLeftCell="A64">
      <selection activeCell="N35" sqref="N35:N36"/>
    </sheetView>
  </sheetViews>
  <sheetFormatPr defaultColWidth="9.140625" defaultRowHeight="15"/>
  <cols>
    <col min="1" max="1" width="6.140625" style="43" bestFit="1" customWidth="1"/>
    <col min="2" max="2" width="7.28125" style="3" bestFit="1" customWidth="1"/>
    <col min="3" max="3" width="30.7109375" style="3" customWidth="1"/>
    <col min="4" max="4" width="11.28125" style="58" customWidth="1"/>
    <col min="5" max="5" width="9.140625" style="3" customWidth="1"/>
    <col min="6" max="7" width="10.28125" style="3" customWidth="1"/>
    <col min="8" max="8" width="13.7109375" style="3" customWidth="1"/>
    <col min="9" max="9" width="14.28125" style="3" customWidth="1"/>
    <col min="10" max="10" width="19.7109375" style="3" customWidth="1"/>
    <col min="11" max="11" width="22.00390625" style="3" customWidth="1"/>
    <col min="12" max="12" width="21.57421875" style="3" customWidth="1"/>
    <col min="13" max="13" width="9.140625" style="3" customWidth="1"/>
    <col min="14" max="14" width="12.7109375" style="3" customWidth="1"/>
    <col min="15" max="16384" width="9.140625" style="3" customWidth="1"/>
  </cols>
  <sheetData>
    <row r="1" spans="2:12" ht="26.25" customHeight="1">
      <c r="B1" s="89" t="s">
        <v>7</v>
      </c>
      <c r="C1" s="89"/>
      <c r="D1" s="89"/>
      <c r="E1" s="89"/>
      <c r="I1" s="90" t="s">
        <v>8</v>
      </c>
      <c r="J1" s="90"/>
      <c r="K1" s="90"/>
      <c r="L1" s="90"/>
    </row>
    <row r="2" spans="2:12" ht="15">
      <c r="B2" s="92" t="s">
        <v>145</v>
      </c>
      <c r="C2" s="92"/>
      <c r="D2" s="92"/>
      <c r="E2" s="92"/>
      <c r="I2" s="91" t="s">
        <v>101</v>
      </c>
      <c r="J2" s="91"/>
      <c r="K2" s="91"/>
      <c r="L2" s="91"/>
    </row>
    <row r="3" spans="2:12" ht="15">
      <c r="B3" s="84" t="s">
        <v>146</v>
      </c>
      <c r="C3" s="84"/>
      <c r="D3" s="84"/>
      <c r="E3" s="84"/>
      <c r="I3" s="85" t="s">
        <v>102</v>
      </c>
      <c r="J3" s="85"/>
      <c r="K3" s="85"/>
      <c r="L3" s="85"/>
    </row>
    <row r="4" spans="2:12" ht="15">
      <c r="B4" s="84" t="s">
        <v>147</v>
      </c>
      <c r="C4" s="84"/>
      <c r="D4" s="84"/>
      <c r="E4" s="84"/>
      <c r="I4" s="85" t="s">
        <v>103</v>
      </c>
      <c r="J4" s="85"/>
      <c r="K4" s="85"/>
      <c r="L4" s="85"/>
    </row>
    <row r="5" spans="2:12" ht="15">
      <c r="B5" s="84" t="s">
        <v>148</v>
      </c>
      <c r="C5" s="84"/>
      <c r="D5" s="84"/>
      <c r="E5" s="84"/>
      <c r="I5" s="85" t="s">
        <v>136</v>
      </c>
      <c r="J5" s="85"/>
      <c r="K5" s="85"/>
      <c r="L5" s="85"/>
    </row>
    <row r="6" spans="2:12" ht="15">
      <c r="B6" s="84" t="s">
        <v>149</v>
      </c>
      <c r="C6" s="84"/>
      <c r="D6" s="84"/>
      <c r="E6" s="84"/>
      <c r="I6" s="85" t="s">
        <v>137</v>
      </c>
      <c r="J6" s="85"/>
      <c r="K6" s="85"/>
      <c r="L6" s="85"/>
    </row>
    <row r="8" spans="8:9" ht="18.75">
      <c r="H8" s="87" t="s">
        <v>9</v>
      </c>
      <c r="I8" s="87"/>
    </row>
    <row r="9" spans="6:11" ht="18.75">
      <c r="F9" s="4" t="s">
        <v>86</v>
      </c>
      <c r="G9" s="5" t="s">
        <v>23</v>
      </c>
      <c r="H9" s="86" t="s">
        <v>22</v>
      </c>
      <c r="I9" s="86"/>
      <c r="J9" s="86"/>
      <c r="K9" s="86"/>
    </row>
    <row r="10" ht="15.75" thickBot="1"/>
    <row r="11" spans="1:14" ht="51">
      <c r="A11" s="88" t="s">
        <v>138</v>
      </c>
      <c r="B11" s="49" t="s">
        <v>10</v>
      </c>
      <c r="C11" s="7" t="s">
        <v>85</v>
      </c>
      <c r="D11" s="59" t="s">
        <v>11</v>
      </c>
      <c r="E11" s="7" t="s">
        <v>12</v>
      </c>
      <c r="F11" s="8" t="s">
        <v>13</v>
      </c>
      <c r="G11" s="8" t="s">
        <v>123</v>
      </c>
      <c r="H11" s="9" t="s">
        <v>14</v>
      </c>
      <c r="I11" s="9" t="s">
        <v>15</v>
      </c>
      <c r="J11" s="10" t="s">
        <v>16</v>
      </c>
      <c r="K11" s="10" t="s">
        <v>54</v>
      </c>
      <c r="L11" s="10" t="s">
        <v>17</v>
      </c>
      <c r="M11" s="10" t="s">
        <v>123</v>
      </c>
      <c r="N11" s="9" t="s">
        <v>62</v>
      </c>
    </row>
    <row r="12" spans="1:14" s="16" customFormat="1" ht="12.75">
      <c r="A12" s="88"/>
      <c r="B12" s="50">
        <v>0</v>
      </c>
      <c r="C12" s="12">
        <v>1</v>
      </c>
      <c r="D12" s="60">
        <v>2</v>
      </c>
      <c r="E12" s="12">
        <v>3</v>
      </c>
      <c r="F12" s="13">
        <v>4</v>
      </c>
      <c r="G12" s="13">
        <v>5</v>
      </c>
      <c r="H12" s="14" t="s">
        <v>124</v>
      </c>
      <c r="I12" s="14" t="s">
        <v>18</v>
      </c>
      <c r="J12" s="15">
        <v>8</v>
      </c>
      <c r="K12" s="15">
        <v>9</v>
      </c>
      <c r="L12" s="15">
        <v>10</v>
      </c>
      <c r="M12" s="15">
        <v>11</v>
      </c>
      <c r="N12" s="14" t="s">
        <v>125</v>
      </c>
    </row>
    <row r="13" spans="1:14" ht="15">
      <c r="A13" s="88"/>
      <c r="B13" s="73" t="s">
        <v>24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</row>
    <row r="14" spans="1:14" ht="63.75">
      <c r="A14" s="54">
        <v>1018</v>
      </c>
      <c r="B14" s="51">
        <v>1</v>
      </c>
      <c r="C14" s="17" t="s">
        <v>29</v>
      </c>
      <c r="D14" s="61">
        <v>600</v>
      </c>
      <c r="E14" s="18" t="s">
        <v>43</v>
      </c>
      <c r="F14" s="1"/>
      <c r="G14" s="19">
        <v>9.5</v>
      </c>
      <c r="H14" s="20">
        <f>F14*1.095</f>
        <v>0</v>
      </c>
      <c r="I14" s="20">
        <f>H14*D14</f>
        <v>0</v>
      </c>
      <c r="J14" s="1"/>
      <c r="K14" s="1"/>
      <c r="L14" s="1"/>
      <c r="M14" s="19">
        <v>9.5</v>
      </c>
      <c r="N14" s="20">
        <f>L14*1.095</f>
        <v>0</v>
      </c>
    </row>
    <row r="15" spans="1:14" s="23" customFormat="1" ht="51">
      <c r="A15" s="55">
        <v>1717</v>
      </c>
      <c r="B15" s="51">
        <f>B14+1</f>
        <v>2</v>
      </c>
      <c r="C15" s="44" t="s">
        <v>139</v>
      </c>
      <c r="D15" s="62">
        <v>60</v>
      </c>
      <c r="E15" s="45" t="s">
        <v>95</v>
      </c>
      <c r="F15" s="46"/>
      <c r="G15" s="47">
        <v>9.5</v>
      </c>
      <c r="H15" s="20">
        <f>F15*1.095</f>
        <v>0</v>
      </c>
      <c r="I15" s="20">
        <f>H15*D15</f>
        <v>0</v>
      </c>
      <c r="J15" s="46"/>
      <c r="K15" s="46"/>
      <c r="L15" s="46"/>
      <c r="M15" s="47">
        <v>9.5</v>
      </c>
      <c r="N15" s="20">
        <f>L15*1.095</f>
        <v>0</v>
      </c>
    </row>
    <row r="16" spans="1:14" ht="51">
      <c r="A16" s="54">
        <v>1020</v>
      </c>
      <c r="B16" s="51">
        <f aca="true" t="shared" si="0" ref="B16:B22">B15+1</f>
        <v>3</v>
      </c>
      <c r="C16" s="17" t="s">
        <v>25</v>
      </c>
      <c r="D16" s="61">
        <v>300</v>
      </c>
      <c r="E16" s="18" t="s">
        <v>95</v>
      </c>
      <c r="F16" s="1"/>
      <c r="G16" s="19">
        <v>9.5</v>
      </c>
      <c r="H16" s="20">
        <f aca="true" t="shared" si="1" ref="H16:H21">F16*1.095</f>
        <v>0</v>
      </c>
      <c r="I16" s="20">
        <f aca="true" t="shared" si="2" ref="I16:I22">H16*D16</f>
        <v>0</v>
      </c>
      <c r="J16" s="1"/>
      <c r="K16" s="1"/>
      <c r="L16" s="1"/>
      <c r="M16" s="19">
        <v>9.5</v>
      </c>
      <c r="N16" s="20">
        <f aca="true" t="shared" si="3" ref="N16:N22">L16*1.095</f>
        <v>0</v>
      </c>
    </row>
    <row r="17" spans="1:14" ht="51">
      <c r="A17" s="54">
        <v>1021</v>
      </c>
      <c r="B17" s="51">
        <f t="shared" si="0"/>
        <v>4</v>
      </c>
      <c r="C17" s="17" t="s">
        <v>2</v>
      </c>
      <c r="D17" s="61">
        <v>100</v>
      </c>
      <c r="E17" s="18" t="s">
        <v>95</v>
      </c>
      <c r="F17" s="1"/>
      <c r="G17" s="19">
        <v>9.5</v>
      </c>
      <c r="H17" s="20">
        <f t="shared" si="1"/>
        <v>0</v>
      </c>
      <c r="I17" s="20">
        <f t="shared" si="2"/>
        <v>0</v>
      </c>
      <c r="J17" s="1"/>
      <c r="K17" s="1"/>
      <c r="L17" s="1"/>
      <c r="M17" s="19">
        <v>9.5</v>
      </c>
      <c r="N17" s="20">
        <f t="shared" si="3"/>
        <v>0</v>
      </c>
    </row>
    <row r="18" spans="1:14" ht="25.5">
      <c r="A18" s="54">
        <v>1017</v>
      </c>
      <c r="B18" s="51">
        <f t="shared" si="0"/>
        <v>5</v>
      </c>
      <c r="C18" s="17" t="s">
        <v>1</v>
      </c>
      <c r="D18" s="61">
        <v>20</v>
      </c>
      <c r="E18" s="18" t="s">
        <v>95</v>
      </c>
      <c r="F18" s="1"/>
      <c r="G18" s="19">
        <v>9.5</v>
      </c>
      <c r="H18" s="20">
        <f t="shared" si="1"/>
        <v>0</v>
      </c>
      <c r="I18" s="20">
        <f t="shared" si="2"/>
        <v>0</v>
      </c>
      <c r="J18" s="1"/>
      <c r="K18" s="1"/>
      <c r="L18" s="1"/>
      <c r="M18" s="19">
        <v>9.5</v>
      </c>
      <c r="N18" s="20">
        <f t="shared" si="3"/>
        <v>0</v>
      </c>
    </row>
    <row r="19" spans="1:14" ht="51">
      <c r="A19" s="54">
        <v>1019</v>
      </c>
      <c r="B19" s="51">
        <f t="shared" si="0"/>
        <v>6</v>
      </c>
      <c r="C19" s="21" t="s">
        <v>26</v>
      </c>
      <c r="D19" s="61">
        <v>50</v>
      </c>
      <c r="E19" s="18" t="s">
        <v>95</v>
      </c>
      <c r="F19" s="1"/>
      <c r="G19" s="19">
        <v>9.5</v>
      </c>
      <c r="H19" s="20">
        <f t="shared" si="1"/>
        <v>0</v>
      </c>
      <c r="I19" s="20">
        <f t="shared" si="2"/>
        <v>0</v>
      </c>
      <c r="J19" s="1"/>
      <c r="K19" s="1"/>
      <c r="L19" s="1"/>
      <c r="M19" s="19">
        <v>9.5</v>
      </c>
      <c r="N19" s="20">
        <f t="shared" si="3"/>
        <v>0</v>
      </c>
    </row>
    <row r="20" spans="1:14" ht="51">
      <c r="A20" s="54">
        <v>1024</v>
      </c>
      <c r="B20" s="51">
        <f t="shared" si="0"/>
        <v>7</v>
      </c>
      <c r="C20" s="17" t="s">
        <v>28</v>
      </c>
      <c r="D20" s="61">
        <v>200</v>
      </c>
      <c r="E20" s="18" t="s">
        <v>43</v>
      </c>
      <c r="F20" s="1"/>
      <c r="G20" s="19">
        <v>9.5</v>
      </c>
      <c r="H20" s="20">
        <f t="shared" si="1"/>
        <v>0</v>
      </c>
      <c r="I20" s="20">
        <f t="shared" si="2"/>
        <v>0</v>
      </c>
      <c r="J20" s="1"/>
      <c r="K20" s="1"/>
      <c r="L20" s="1"/>
      <c r="M20" s="19">
        <v>9.5</v>
      </c>
      <c r="N20" s="20">
        <f t="shared" si="3"/>
        <v>0</v>
      </c>
    </row>
    <row r="21" spans="1:14" ht="38.25">
      <c r="A21" s="54">
        <v>1023</v>
      </c>
      <c r="B21" s="51">
        <f t="shared" si="0"/>
        <v>8</v>
      </c>
      <c r="C21" s="21" t="s">
        <v>27</v>
      </c>
      <c r="D21" s="61">
        <v>800</v>
      </c>
      <c r="E21" s="18" t="s">
        <v>95</v>
      </c>
      <c r="F21" s="1"/>
      <c r="G21" s="19">
        <v>9.5</v>
      </c>
      <c r="H21" s="20">
        <f t="shared" si="1"/>
        <v>0</v>
      </c>
      <c r="I21" s="20">
        <f t="shared" si="2"/>
        <v>0</v>
      </c>
      <c r="J21" s="1"/>
      <c r="K21" s="1"/>
      <c r="L21" s="1"/>
      <c r="M21" s="19">
        <v>9.5</v>
      </c>
      <c r="N21" s="20">
        <f t="shared" si="3"/>
        <v>0</v>
      </c>
    </row>
    <row r="22" spans="1:14" ht="38.25">
      <c r="A22" s="54">
        <v>1022</v>
      </c>
      <c r="B22" s="51">
        <f t="shared" si="0"/>
        <v>9</v>
      </c>
      <c r="C22" s="21" t="s">
        <v>96</v>
      </c>
      <c r="D22" s="61">
        <v>150</v>
      </c>
      <c r="E22" s="18" t="s">
        <v>95</v>
      </c>
      <c r="F22" s="1"/>
      <c r="G22" s="19">
        <v>9.5</v>
      </c>
      <c r="H22" s="20">
        <f>F22*1.095</f>
        <v>0</v>
      </c>
      <c r="I22" s="20">
        <f t="shared" si="2"/>
        <v>0</v>
      </c>
      <c r="J22" s="1"/>
      <c r="K22" s="1"/>
      <c r="L22" s="1"/>
      <c r="M22" s="19">
        <v>9.5</v>
      </c>
      <c r="N22" s="20">
        <f t="shared" si="3"/>
        <v>0</v>
      </c>
    </row>
    <row r="23" spans="1:14" ht="15">
      <c r="A23" s="54"/>
      <c r="B23" s="81" t="s">
        <v>33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</row>
    <row r="24" spans="1:14" ht="38.25">
      <c r="A24" s="54">
        <v>1003</v>
      </c>
      <c r="B24" s="51">
        <f>B22+1</f>
        <v>10</v>
      </c>
      <c r="C24" s="21" t="s">
        <v>135</v>
      </c>
      <c r="D24" s="61">
        <v>600</v>
      </c>
      <c r="E24" s="18" t="s">
        <v>43</v>
      </c>
      <c r="F24" s="1"/>
      <c r="G24" s="19">
        <v>9.5</v>
      </c>
      <c r="H24" s="20">
        <f>F24*1.095</f>
        <v>0</v>
      </c>
      <c r="I24" s="20">
        <f aca="true" t="shared" si="4" ref="I24:I41">H24*D24</f>
        <v>0</v>
      </c>
      <c r="J24" s="1"/>
      <c r="K24" s="1"/>
      <c r="L24" s="1"/>
      <c r="M24" s="19">
        <v>9.5</v>
      </c>
      <c r="N24" s="20">
        <f aca="true" t="shared" si="5" ref="N24:N41">L24*1.095</f>
        <v>0</v>
      </c>
    </row>
    <row r="25" spans="1:14" ht="38.25">
      <c r="A25" s="54">
        <v>1004</v>
      </c>
      <c r="B25" s="51">
        <f>B24+1</f>
        <v>11</v>
      </c>
      <c r="C25" s="21" t="s">
        <v>3</v>
      </c>
      <c r="D25" s="61">
        <v>60</v>
      </c>
      <c r="E25" s="18" t="s">
        <v>95</v>
      </c>
      <c r="F25" s="1"/>
      <c r="G25" s="19">
        <v>9.5</v>
      </c>
      <c r="H25" s="20">
        <f aca="true" t="shared" si="6" ref="H25:H41">F25*1.095</f>
        <v>0</v>
      </c>
      <c r="I25" s="20">
        <f t="shared" si="4"/>
        <v>0</v>
      </c>
      <c r="J25" s="1"/>
      <c r="K25" s="1"/>
      <c r="L25" s="1"/>
      <c r="M25" s="19">
        <v>9.5</v>
      </c>
      <c r="N25" s="20">
        <f t="shared" si="5"/>
        <v>0</v>
      </c>
    </row>
    <row r="26" spans="1:14" ht="38.25">
      <c r="A26" s="54">
        <v>1000</v>
      </c>
      <c r="B26" s="51">
        <f aca="true" t="shared" si="7" ref="B26:B41">B25+1</f>
        <v>12</v>
      </c>
      <c r="C26" s="17" t="s">
        <v>97</v>
      </c>
      <c r="D26" s="61">
        <v>70</v>
      </c>
      <c r="E26" s="18" t="s">
        <v>43</v>
      </c>
      <c r="F26" s="1"/>
      <c r="G26" s="19">
        <v>9.5</v>
      </c>
      <c r="H26" s="20">
        <f t="shared" si="6"/>
        <v>0</v>
      </c>
      <c r="I26" s="20">
        <f t="shared" si="4"/>
        <v>0</v>
      </c>
      <c r="J26" s="1"/>
      <c r="K26" s="1"/>
      <c r="L26" s="1"/>
      <c r="M26" s="19">
        <v>9.5</v>
      </c>
      <c r="N26" s="20">
        <f t="shared" si="5"/>
        <v>0</v>
      </c>
    </row>
    <row r="27" spans="1:14" ht="38.25">
      <c r="A27" s="54">
        <v>1002</v>
      </c>
      <c r="B27" s="51">
        <f t="shared" si="7"/>
        <v>13</v>
      </c>
      <c r="C27" s="21" t="s">
        <v>30</v>
      </c>
      <c r="D27" s="61">
        <v>220</v>
      </c>
      <c r="E27" s="18" t="s">
        <v>95</v>
      </c>
      <c r="F27" s="1"/>
      <c r="G27" s="19">
        <v>9.5</v>
      </c>
      <c r="H27" s="20">
        <f t="shared" si="6"/>
        <v>0</v>
      </c>
      <c r="I27" s="20">
        <f t="shared" si="4"/>
        <v>0</v>
      </c>
      <c r="J27" s="1"/>
      <c r="K27" s="1"/>
      <c r="L27" s="1"/>
      <c r="M27" s="19">
        <v>9.5</v>
      </c>
      <c r="N27" s="20">
        <f t="shared" si="5"/>
        <v>0</v>
      </c>
    </row>
    <row r="28" spans="1:14" ht="25.5">
      <c r="A28" s="54">
        <v>1001</v>
      </c>
      <c r="B28" s="51">
        <f t="shared" si="7"/>
        <v>14</v>
      </c>
      <c r="C28" s="21" t="s">
        <v>104</v>
      </c>
      <c r="D28" s="61">
        <v>200</v>
      </c>
      <c r="E28" s="18" t="s">
        <v>43</v>
      </c>
      <c r="F28" s="1"/>
      <c r="G28" s="19">
        <v>9.5</v>
      </c>
      <c r="H28" s="20">
        <f t="shared" si="6"/>
        <v>0</v>
      </c>
      <c r="I28" s="20">
        <f t="shared" si="4"/>
        <v>0</v>
      </c>
      <c r="J28" s="1"/>
      <c r="K28" s="1"/>
      <c r="L28" s="1"/>
      <c r="M28" s="19">
        <v>9.5</v>
      </c>
      <c r="N28" s="20">
        <f t="shared" si="5"/>
        <v>0</v>
      </c>
    </row>
    <row r="29" spans="1:14" ht="51">
      <c r="A29" s="54">
        <v>1008</v>
      </c>
      <c r="B29" s="51">
        <f t="shared" si="7"/>
        <v>15</v>
      </c>
      <c r="C29" s="21" t="s">
        <v>108</v>
      </c>
      <c r="D29" s="61">
        <v>200</v>
      </c>
      <c r="E29" s="45" t="s">
        <v>43</v>
      </c>
      <c r="F29" s="1"/>
      <c r="G29" s="19">
        <v>9.5</v>
      </c>
      <c r="H29" s="20">
        <f t="shared" si="6"/>
        <v>0</v>
      </c>
      <c r="I29" s="20">
        <f t="shared" si="4"/>
        <v>0</v>
      </c>
      <c r="J29" s="1"/>
      <c r="K29" s="1"/>
      <c r="L29" s="1"/>
      <c r="M29" s="19">
        <v>9.5</v>
      </c>
      <c r="N29" s="20">
        <f t="shared" si="5"/>
        <v>0</v>
      </c>
    </row>
    <row r="30" spans="1:14" ht="63.75">
      <c r="A30" s="54">
        <v>1005</v>
      </c>
      <c r="B30" s="51">
        <f t="shared" si="7"/>
        <v>16</v>
      </c>
      <c r="C30" s="21" t="s">
        <v>52</v>
      </c>
      <c r="D30" s="61">
        <v>200</v>
      </c>
      <c r="E30" s="18" t="s">
        <v>43</v>
      </c>
      <c r="F30" s="1"/>
      <c r="G30" s="19">
        <v>9.5</v>
      </c>
      <c r="H30" s="20">
        <f t="shared" si="6"/>
        <v>0</v>
      </c>
      <c r="I30" s="20">
        <f t="shared" si="4"/>
        <v>0</v>
      </c>
      <c r="J30" s="1"/>
      <c r="K30" s="1"/>
      <c r="L30" s="1"/>
      <c r="M30" s="19">
        <v>9.5</v>
      </c>
      <c r="N30" s="20">
        <f t="shared" si="5"/>
        <v>0</v>
      </c>
    </row>
    <row r="31" spans="1:14" ht="76.5">
      <c r="A31" s="54">
        <v>1006</v>
      </c>
      <c r="B31" s="51">
        <f t="shared" si="7"/>
        <v>17</v>
      </c>
      <c r="C31" s="21" t="s">
        <v>4</v>
      </c>
      <c r="D31" s="61">
        <v>2500</v>
      </c>
      <c r="E31" s="18" t="s">
        <v>95</v>
      </c>
      <c r="F31" s="1"/>
      <c r="G31" s="19">
        <v>9.5</v>
      </c>
      <c r="H31" s="20">
        <f t="shared" si="6"/>
        <v>0</v>
      </c>
      <c r="I31" s="20">
        <f t="shared" si="4"/>
        <v>0</v>
      </c>
      <c r="J31" s="1"/>
      <c r="K31" s="1"/>
      <c r="L31" s="1"/>
      <c r="M31" s="19">
        <v>9.5</v>
      </c>
      <c r="N31" s="20">
        <f t="shared" si="5"/>
        <v>0</v>
      </c>
    </row>
    <row r="32" spans="1:14" ht="76.5">
      <c r="A32" s="54">
        <v>1007</v>
      </c>
      <c r="B32" s="51">
        <f t="shared" si="7"/>
        <v>18</v>
      </c>
      <c r="C32" s="17" t="s">
        <v>0</v>
      </c>
      <c r="D32" s="61">
        <v>40</v>
      </c>
      <c r="E32" s="18" t="s">
        <v>43</v>
      </c>
      <c r="F32" s="1"/>
      <c r="G32" s="19">
        <v>9.5</v>
      </c>
      <c r="H32" s="20">
        <f t="shared" si="6"/>
        <v>0</v>
      </c>
      <c r="I32" s="20">
        <f t="shared" si="4"/>
        <v>0</v>
      </c>
      <c r="J32" s="1"/>
      <c r="K32" s="1"/>
      <c r="L32" s="1"/>
      <c r="M32" s="19">
        <v>9.5</v>
      </c>
      <c r="N32" s="20">
        <f t="shared" si="5"/>
        <v>0</v>
      </c>
    </row>
    <row r="33" spans="1:14" ht="76.5">
      <c r="A33" s="54">
        <v>1011</v>
      </c>
      <c r="B33" s="51">
        <f t="shared" si="7"/>
        <v>19</v>
      </c>
      <c r="C33" s="21" t="s">
        <v>107</v>
      </c>
      <c r="D33" s="61">
        <v>250</v>
      </c>
      <c r="E33" s="18" t="s">
        <v>95</v>
      </c>
      <c r="F33" s="1"/>
      <c r="G33" s="19">
        <v>9.5</v>
      </c>
      <c r="H33" s="20">
        <f t="shared" si="6"/>
        <v>0</v>
      </c>
      <c r="I33" s="20">
        <f t="shared" si="4"/>
        <v>0</v>
      </c>
      <c r="J33" s="1"/>
      <c r="K33" s="1"/>
      <c r="L33" s="1"/>
      <c r="M33" s="19">
        <v>9.5</v>
      </c>
      <c r="N33" s="20">
        <f t="shared" si="5"/>
        <v>0</v>
      </c>
    </row>
    <row r="34" spans="1:14" ht="63.75">
      <c r="A34" s="54">
        <v>1009</v>
      </c>
      <c r="B34" s="51">
        <f>B33+1</f>
        <v>20</v>
      </c>
      <c r="C34" s="21" t="s">
        <v>31</v>
      </c>
      <c r="D34" s="61">
        <v>150</v>
      </c>
      <c r="E34" s="18" t="s">
        <v>43</v>
      </c>
      <c r="F34" s="1"/>
      <c r="G34" s="19">
        <v>9.5</v>
      </c>
      <c r="H34" s="20">
        <f t="shared" si="6"/>
        <v>0</v>
      </c>
      <c r="I34" s="20">
        <f t="shared" si="4"/>
        <v>0</v>
      </c>
      <c r="J34" s="1"/>
      <c r="K34" s="1"/>
      <c r="L34" s="1"/>
      <c r="M34" s="19">
        <v>9.5</v>
      </c>
      <c r="N34" s="20">
        <f t="shared" si="5"/>
        <v>0</v>
      </c>
    </row>
    <row r="35" spans="1:14" ht="63.75">
      <c r="A35" s="54">
        <v>1010</v>
      </c>
      <c r="B35" s="51">
        <f t="shared" si="7"/>
        <v>21</v>
      </c>
      <c r="C35" s="17" t="s">
        <v>32</v>
      </c>
      <c r="D35" s="61">
        <v>10</v>
      </c>
      <c r="E35" s="18" t="s">
        <v>95</v>
      </c>
      <c r="F35" s="1"/>
      <c r="G35" s="19">
        <v>9.5</v>
      </c>
      <c r="H35" s="20">
        <f t="shared" si="6"/>
        <v>0</v>
      </c>
      <c r="I35" s="20">
        <f t="shared" si="4"/>
        <v>0</v>
      </c>
      <c r="J35" s="1"/>
      <c r="K35" s="1"/>
      <c r="L35" s="1"/>
      <c r="M35" s="19">
        <v>9.5</v>
      </c>
      <c r="N35" s="20">
        <f t="shared" si="5"/>
        <v>0</v>
      </c>
    </row>
    <row r="36" spans="1:14" s="23" customFormat="1" ht="15">
      <c r="A36" s="55">
        <v>1673</v>
      </c>
      <c r="B36" s="51">
        <f t="shared" si="7"/>
        <v>22</v>
      </c>
      <c r="C36" s="44" t="s">
        <v>153</v>
      </c>
      <c r="D36" s="62">
        <v>180</v>
      </c>
      <c r="E36" s="45" t="s">
        <v>43</v>
      </c>
      <c r="F36" s="46"/>
      <c r="G36" s="19">
        <v>9.5</v>
      </c>
      <c r="H36" s="20">
        <f>F36*1.095</f>
        <v>0</v>
      </c>
      <c r="I36" s="20">
        <f>H36*D36</f>
        <v>0</v>
      </c>
      <c r="J36" s="46"/>
      <c r="K36" s="46"/>
      <c r="L36" s="46"/>
      <c r="M36" s="19">
        <v>9.5</v>
      </c>
      <c r="N36" s="20">
        <f t="shared" si="5"/>
        <v>0</v>
      </c>
    </row>
    <row r="37" spans="1:14" s="23" customFormat="1" ht="38.25">
      <c r="A37" s="56">
        <v>1012</v>
      </c>
      <c r="B37" s="51">
        <f t="shared" si="7"/>
        <v>23</v>
      </c>
      <c r="C37" s="21" t="s">
        <v>109</v>
      </c>
      <c r="D37" s="63">
        <v>160</v>
      </c>
      <c r="E37" s="22" t="s">
        <v>43</v>
      </c>
      <c r="F37" s="1"/>
      <c r="G37" s="19">
        <v>9.5</v>
      </c>
      <c r="H37" s="20">
        <f t="shared" si="6"/>
        <v>0</v>
      </c>
      <c r="I37" s="20">
        <f t="shared" si="4"/>
        <v>0</v>
      </c>
      <c r="J37" s="1"/>
      <c r="K37" s="1"/>
      <c r="L37" s="1"/>
      <c r="M37" s="19">
        <v>9.5</v>
      </c>
      <c r="N37" s="20">
        <f t="shared" si="5"/>
        <v>0</v>
      </c>
    </row>
    <row r="38" spans="1:14" s="23" customFormat="1" ht="38.25">
      <c r="A38" s="56">
        <v>1013</v>
      </c>
      <c r="B38" s="51">
        <f t="shared" si="7"/>
        <v>24</v>
      </c>
      <c r="C38" s="21" t="s">
        <v>110</v>
      </c>
      <c r="D38" s="63">
        <v>50</v>
      </c>
      <c r="E38" s="22" t="s">
        <v>43</v>
      </c>
      <c r="F38" s="1"/>
      <c r="G38" s="19">
        <v>9.5</v>
      </c>
      <c r="H38" s="20">
        <f t="shared" si="6"/>
        <v>0</v>
      </c>
      <c r="I38" s="20">
        <f t="shared" si="4"/>
        <v>0</v>
      </c>
      <c r="J38" s="1"/>
      <c r="K38" s="1"/>
      <c r="L38" s="1"/>
      <c r="M38" s="19">
        <v>9.5</v>
      </c>
      <c r="N38" s="20">
        <f t="shared" si="5"/>
        <v>0</v>
      </c>
    </row>
    <row r="39" spans="1:14" s="23" customFormat="1" ht="28.5" customHeight="1">
      <c r="A39" s="55">
        <v>1750</v>
      </c>
      <c r="B39" s="51">
        <f t="shared" si="7"/>
        <v>25</v>
      </c>
      <c r="C39" s="44" t="s">
        <v>143</v>
      </c>
      <c r="D39" s="62">
        <v>500</v>
      </c>
      <c r="E39" s="45" t="s">
        <v>43</v>
      </c>
      <c r="F39" s="46"/>
      <c r="G39" s="47">
        <v>9.5</v>
      </c>
      <c r="H39" s="20">
        <f>F39*1.095</f>
        <v>0</v>
      </c>
      <c r="I39" s="20">
        <f>H39*D39</f>
        <v>0</v>
      </c>
      <c r="J39" s="46"/>
      <c r="K39" s="46"/>
      <c r="L39" s="46"/>
      <c r="M39" s="47">
        <v>9.5</v>
      </c>
      <c r="N39" s="20">
        <f t="shared" si="5"/>
        <v>0</v>
      </c>
    </row>
    <row r="40" spans="1:14" s="23" customFormat="1" ht="28.5" customHeight="1">
      <c r="A40" s="55">
        <v>1751</v>
      </c>
      <c r="B40" s="51">
        <f t="shared" si="7"/>
        <v>26</v>
      </c>
      <c r="C40" s="44" t="s">
        <v>141</v>
      </c>
      <c r="D40" s="62">
        <v>150</v>
      </c>
      <c r="E40" s="45" t="s">
        <v>43</v>
      </c>
      <c r="F40" s="46"/>
      <c r="G40" s="47">
        <v>9.5</v>
      </c>
      <c r="H40" s="20">
        <f>F40*1.095</f>
        <v>0</v>
      </c>
      <c r="I40" s="20">
        <f>H40*D40</f>
        <v>0</v>
      </c>
      <c r="J40" s="46"/>
      <c r="K40" s="46"/>
      <c r="L40" s="46"/>
      <c r="M40" s="47">
        <v>9.5</v>
      </c>
      <c r="N40" s="20">
        <f>L40*1.095</f>
        <v>0</v>
      </c>
    </row>
    <row r="41" spans="1:14" ht="25.5">
      <c r="A41" s="54">
        <v>1025</v>
      </c>
      <c r="B41" s="51">
        <f t="shared" si="7"/>
        <v>27</v>
      </c>
      <c r="C41" s="21" t="s">
        <v>111</v>
      </c>
      <c r="D41" s="61">
        <v>910</v>
      </c>
      <c r="E41" s="18" t="s">
        <v>43</v>
      </c>
      <c r="F41" s="1"/>
      <c r="G41" s="19">
        <v>9.5</v>
      </c>
      <c r="H41" s="20">
        <f t="shared" si="6"/>
        <v>0</v>
      </c>
      <c r="I41" s="20">
        <f t="shared" si="4"/>
        <v>0</v>
      </c>
      <c r="J41" s="1"/>
      <c r="K41" s="1"/>
      <c r="L41" s="1"/>
      <c r="M41" s="19">
        <v>9.5</v>
      </c>
      <c r="N41" s="20">
        <f t="shared" si="5"/>
        <v>0</v>
      </c>
    </row>
    <row r="42" spans="1:14" ht="15">
      <c r="A42" s="54"/>
      <c r="B42" s="81" t="s">
        <v>34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</row>
    <row r="43" spans="1:14" ht="25.5">
      <c r="A43" s="54">
        <v>1054</v>
      </c>
      <c r="B43" s="51">
        <f>B41+1</f>
        <v>28</v>
      </c>
      <c r="C43" s="17" t="s">
        <v>133</v>
      </c>
      <c r="D43" s="61">
        <v>10</v>
      </c>
      <c r="E43" s="18" t="s">
        <v>43</v>
      </c>
      <c r="F43" s="1"/>
      <c r="G43" s="19">
        <v>9.5</v>
      </c>
      <c r="H43" s="20">
        <f aca="true" t="shared" si="8" ref="H43:H52">F43*1.095</f>
        <v>0</v>
      </c>
      <c r="I43" s="20">
        <f aca="true" t="shared" si="9" ref="I43:I52">H43*D43</f>
        <v>0</v>
      </c>
      <c r="J43" s="1"/>
      <c r="K43" s="1"/>
      <c r="L43" s="1"/>
      <c r="M43" s="19">
        <v>9.5</v>
      </c>
      <c r="N43" s="20">
        <f aca="true" t="shared" si="10" ref="N43:N52">L43*1.095</f>
        <v>0</v>
      </c>
    </row>
    <row r="44" spans="1:14" ht="38.25">
      <c r="A44" s="54">
        <v>1053</v>
      </c>
      <c r="B44" s="51">
        <f>B43+1</f>
        <v>29</v>
      </c>
      <c r="C44" s="21" t="s">
        <v>112</v>
      </c>
      <c r="D44" s="61">
        <v>40</v>
      </c>
      <c r="E44" s="18" t="s">
        <v>43</v>
      </c>
      <c r="F44" s="1"/>
      <c r="G44" s="19">
        <v>9.5</v>
      </c>
      <c r="H44" s="20">
        <f t="shared" si="8"/>
        <v>0</v>
      </c>
      <c r="I44" s="20">
        <f t="shared" si="9"/>
        <v>0</v>
      </c>
      <c r="J44" s="1"/>
      <c r="K44" s="1"/>
      <c r="L44" s="1"/>
      <c r="M44" s="19">
        <v>9.5</v>
      </c>
      <c r="N44" s="20">
        <f t="shared" si="10"/>
        <v>0</v>
      </c>
    </row>
    <row r="45" spans="1:14" ht="38.25">
      <c r="A45" s="54">
        <v>1057</v>
      </c>
      <c r="B45" s="51">
        <f aca="true" t="shared" si="11" ref="B45:B52">B44+1</f>
        <v>30</v>
      </c>
      <c r="C45" s="21" t="s">
        <v>128</v>
      </c>
      <c r="D45" s="61">
        <v>30</v>
      </c>
      <c r="E45" s="18" t="s">
        <v>43</v>
      </c>
      <c r="F45" s="1"/>
      <c r="G45" s="19">
        <v>9.5</v>
      </c>
      <c r="H45" s="20">
        <f t="shared" si="8"/>
        <v>0</v>
      </c>
      <c r="I45" s="20">
        <f t="shared" si="9"/>
        <v>0</v>
      </c>
      <c r="J45" s="1"/>
      <c r="K45" s="1"/>
      <c r="L45" s="1"/>
      <c r="M45" s="19">
        <v>9.5</v>
      </c>
      <c r="N45" s="20">
        <f t="shared" si="10"/>
        <v>0</v>
      </c>
    </row>
    <row r="46" spans="1:14" ht="38.25">
      <c r="A46" s="54">
        <v>1051</v>
      </c>
      <c r="B46" s="51">
        <f t="shared" si="11"/>
        <v>31</v>
      </c>
      <c r="C46" s="21" t="s">
        <v>129</v>
      </c>
      <c r="D46" s="61">
        <v>24</v>
      </c>
      <c r="E46" s="18" t="s">
        <v>43</v>
      </c>
      <c r="F46" s="1"/>
      <c r="G46" s="19">
        <v>9.5</v>
      </c>
      <c r="H46" s="20">
        <f>F46*1.095</f>
        <v>0</v>
      </c>
      <c r="I46" s="20">
        <f>H46*D46</f>
        <v>0</v>
      </c>
      <c r="J46" s="1"/>
      <c r="K46" s="1"/>
      <c r="L46" s="1"/>
      <c r="M46" s="19">
        <v>9.5</v>
      </c>
      <c r="N46" s="20">
        <f>L46*1.095</f>
        <v>0</v>
      </c>
    </row>
    <row r="47" spans="1:14" ht="51">
      <c r="A47" s="54">
        <v>1055</v>
      </c>
      <c r="B47" s="51">
        <f t="shared" si="11"/>
        <v>32</v>
      </c>
      <c r="C47" s="17" t="s">
        <v>132</v>
      </c>
      <c r="D47" s="61">
        <v>100</v>
      </c>
      <c r="E47" s="18" t="s">
        <v>43</v>
      </c>
      <c r="F47" s="1"/>
      <c r="G47" s="19">
        <v>9.5</v>
      </c>
      <c r="H47" s="20">
        <f t="shared" si="8"/>
        <v>0</v>
      </c>
      <c r="I47" s="20">
        <f t="shared" si="9"/>
        <v>0</v>
      </c>
      <c r="J47" s="1"/>
      <c r="K47" s="1"/>
      <c r="L47" s="1"/>
      <c r="M47" s="19">
        <v>9.5</v>
      </c>
      <c r="N47" s="20">
        <f t="shared" si="10"/>
        <v>0</v>
      </c>
    </row>
    <row r="48" spans="1:14" ht="51">
      <c r="A48" s="54">
        <v>1056</v>
      </c>
      <c r="B48" s="51">
        <f t="shared" si="11"/>
        <v>33</v>
      </c>
      <c r="C48" s="17" t="s">
        <v>131</v>
      </c>
      <c r="D48" s="61">
        <v>35</v>
      </c>
      <c r="E48" s="18" t="s">
        <v>95</v>
      </c>
      <c r="F48" s="1"/>
      <c r="G48" s="19">
        <v>9.5</v>
      </c>
      <c r="H48" s="20">
        <f t="shared" si="8"/>
        <v>0</v>
      </c>
      <c r="I48" s="20">
        <f t="shared" si="9"/>
        <v>0</v>
      </c>
      <c r="J48" s="1"/>
      <c r="K48" s="1"/>
      <c r="L48" s="1"/>
      <c r="M48" s="19">
        <v>9.5</v>
      </c>
      <c r="N48" s="20">
        <f t="shared" si="10"/>
        <v>0</v>
      </c>
    </row>
    <row r="49" spans="1:14" ht="38.25">
      <c r="A49" s="54">
        <v>1052</v>
      </c>
      <c r="B49" s="51">
        <f t="shared" si="11"/>
        <v>34</v>
      </c>
      <c r="C49" s="17" t="s">
        <v>130</v>
      </c>
      <c r="D49" s="61">
        <v>180</v>
      </c>
      <c r="E49" s="18" t="s">
        <v>43</v>
      </c>
      <c r="F49" s="1"/>
      <c r="G49" s="19">
        <v>9.5</v>
      </c>
      <c r="H49" s="20">
        <f t="shared" si="8"/>
        <v>0</v>
      </c>
      <c r="I49" s="20">
        <f t="shared" si="9"/>
        <v>0</v>
      </c>
      <c r="J49" s="1"/>
      <c r="K49" s="1"/>
      <c r="L49" s="1"/>
      <c r="M49" s="19">
        <v>9.5</v>
      </c>
      <c r="N49" s="20">
        <f t="shared" si="10"/>
        <v>0</v>
      </c>
    </row>
    <row r="50" spans="1:14" ht="25.5">
      <c r="A50" s="54">
        <v>1014</v>
      </c>
      <c r="B50" s="51">
        <f t="shared" si="11"/>
        <v>35</v>
      </c>
      <c r="C50" s="21" t="s">
        <v>36</v>
      </c>
      <c r="D50" s="61">
        <v>10</v>
      </c>
      <c r="E50" s="18" t="s">
        <v>43</v>
      </c>
      <c r="F50" s="1"/>
      <c r="G50" s="19">
        <v>9.5</v>
      </c>
      <c r="H50" s="20">
        <f t="shared" si="8"/>
        <v>0</v>
      </c>
      <c r="I50" s="20">
        <f t="shared" si="9"/>
        <v>0</v>
      </c>
      <c r="J50" s="1"/>
      <c r="K50" s="1"/>
      <c r="L50" s="1"/>
      <c r="M50" s="19">
        <v>9.5</v>
      </c>
      <c r="N50" s="20">
        <f t="shared" si="10"/>
        <v>0</v>
      </c>
    </row>
    <row r="51" spans="1:14" ht="25.5">
      <c r="A51" s="54">
        <v>1016</v>
      </c>
      <c r="B51" s="51">
        <f t="shared" si="11"/>
        <v>36</v>
      </c>
      <c r="C51" s="17" t="s">
        <v>35</v>
      </c>
      <c r="D51" s="61">
        <v>600</v>
      </c>
      <c r="E51" s="18" t="s">
        <v>43</v>
      </c>
      <c r="F51" s="1"/>
      <c r="G51" s="19">
        <v>9.5</v>
      </c>
      <c r="H51" s="20">
        <f t="shared" si="8"/>
        <v>0</v>
      </c>
      <c r="I51" s="20">
        <f t="shared" si="9"/>
        <v>0</v>
      </c>
      <c r="J51" s="1"/>
      <c r="K51" s="1"/>
      <c r="L51" s="1"/>
      <c r="M51" s="19">
        <v>9.5</v>
      </c>
      <c r="N51" s="20">
        <f t="shared" si="10"/>
        <v>0</v>
      </c>
    </row>
    <row r="52" spans="1:14" ht="38.25">
      <c r="A52" s="54">
        <v>1015</v>
      </c>
      <c r="B52" s="51">
        <f t="shared" si="11"/>
        <v>37</v>
      </c>
      <c r="C52" s="21" t="s">
        <v>53</v>
      </c>
      <c r="D52" s="61">
        <v>1600</v>
      </c>
      <c r="E52" s="18" t="s">
        <v>43</v>
      </c>
      <c r="F52" s="1"/>
      <c r="G52" s="19">
        <v>9.5</v>
      </c>
      <c r="H52" s="20">
        <f t="shared" si="8"/>
        <v>0</v>
      </c>
      <c r="I52" s="20">
        <f t="shared" si="9"/>
        <v>0</v>
      </c>
      <c r="J52" s="1"/>
      <c r="K52" s="1"/>
      <c r="L52" s="1"/>
      <c r="M52" s="19">
        <v>9.5</v>
      </c>
      <c r="N52" s="20">
        <f t="shared" si="10"/>
        <v>0</v>
      </c>
    </row>
    <row r="53" spans="1:14" s="24" customFormat="1" ht="15">
      <c r="A53" s="54"/>
      <c r="B53" s="81" t="s">
        <v>37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</row>
    <row r="54" spans="1:14" ht="25.5">
      <c r="A54" s="54">
        <v>1040</v>
      </c>
      <c r="B54" s="51">
        <f>B52+1</f>
        <v>38</v>
      </c>
      <c r="C54" s="21" t="s">
        <v>47</v>
      </c>
      <c r="D54" s="61">
        <v>2</v>
      </c>
      <c r="E54" s="18" t="s">
        <v>42</v>
      </c>
      <c r="F54" s="1"/>
      <c r="G54" s="19">
        <v>9.5</v>
      </c>
      <c r="H54" s="20">
        <f aca="true" t="shared" si="12" ref="H54:H64">F54*1.095</f>
        <v>0</v>
      </c>
      <c r="I54" s="20">
        <f aca="true" t="shared" si="13" ref="I54:I64">H54*D54</f>
        <v>0</v>
      </c>
      <c r="J54" s="1"/>
      <c r="K54" s="1"/>
      <c r="L54" s="1"/>
      <c r="M54" s="19">
        <v>9.5</v>
      </c>
      <c r="N54" s="20">
        <f aca="true" t="shared" si="14" ref="N54:N64">L54*1.095</f>
        <v>0</v>
      </c>
    </row>
    <row r="55" spans="1:14" ht="38.25">
      <c r="A55" s="54">
        <v>1038</v>
      </c>
      <c r="B55" s="51">
        <f>B54+1</f>
        <v>39</v>
      </c>
      <c r="C55" s="21" t="s">
        <v>45</v>
      </c>
      <c r="D55" s="61">
        <v>90</v>
      </c>
      <c r="E55" s="18" t="s">
        <v>43</v>
      </c>
      <c r="F55" s="1"/>
      <c r="G55" s="19">
        <v>9.5</v>
      </c>
      <c r="H55" s="20">
        <f t="shared" si="12"/>
        <v>0</v>
      </c>
      <c r="I55" s="20">
        <f t="shared" si="13"/>
        <v>0</v>
      </c>
      <c r="J55" s="1"/>
      <c r="K55" s="1"/>
      <c r="L55" s="1"/>
      <c r="M55" s="19">
        <v>9.5</v>
      </c>
      <c r="N55" s="20">
        <f t="shared" si="14"/>
        <v>0</v>
      </c>
    </row>
    <row r="56" spans="1:14" ht="38.25">
      <c r="A56" s="54">
        <v>1039</v>
      </c>
      <c r="B56" s="51">
        <f aca="true" t="shared" si="15" ref="B56:B62">B55+1</f>
        <v>40</v>
      </c>
      <c r="C56" s="21" t="s">
        <v>44</v>
      </c>
      <c r="D56" s="61">
        <v>650</v>
      </c>
      <c r="E56" s="18" t="s">
        <v>43</v>
      </c>
      <c r="F56" s="1"/>
      <c r="G56" s="19">
        <v>9.5</v>
      </c>
      <c r="H56" s="20">
        <f t="shared" si="12"/>
        <v>0</v>
      </c>
      <c r="I56" s="20">
        <f t="shared" si="13"/>
        <v>0</v>
      </c>
      <c r="J56" s="1"/>
      <c r="K56" s="1"/>
      <c r="L56" s="1"/>
      <c r="M56" s="19">
        <v>9.5</v>
      </c>
      <c r="N56" s="20">
        <f t="shared" si="14"/>
        <v>0</v>
      </c>
    </row>
    <row r="57" spans="1:14" ht="25.5">
      <c r="A57" s="54">
        <v>1043</v>
      </c>
      <c r="B57" s="51">
        <f t="shared" si="15"/>
        <v>41</v>
      </c>
      <c r="C57" s="21" t="s">
        <v>48</v>
      </c>
      <c r="D57" s="61">
        <v>1</v>
      </c>
      <c r="E57" s="18" t="s">
        <v>42</v>
      </c>
      <c r="F57" s="1"/>
      <c r="G57" s="19">
        <v>9.5</v>
      </c>
      <c r="H57" s="20">
        <f t="shared" si="12"/>
        <v>0</v>
      </c>
      <c r="I57" s="20">
        <f t="shared" si="13"/>
        <v>0</v>
      </c>
      <c r="J57" s="1"/>
      <c r="K57" s="1"/>
      <c r="L57" s="1"/>
      <c r="M57" s="19">
        <v>9.5</v>
      </c>
      <c r="N57" s="20">
        <f t="shared" si="14"/>
        <v>0</v>
      </c>
    </row>
    <row r="58" spans="1:14" ht="38.25">
      <c r="A58" s="54">
        <v>1042</v>
      </c>
      <c r="B58" s="51">
        <f t="shared" si="15"/>
        <v>42</v>
      </c>
      <c r="C58" s="17" t="s">
        <v>46</v>
      </c>
      <c r="D58" s="61">
        <v>170</v>
      </c>
      <c r="E58" s="18" t="s">
        <v>43</v>
      </c>
      <c r="F58" s="1"/>
      <c r="G58" s="19">
        <v>9.5</v>
      </c>
      <c r="H58" s="20">
        <f t="shared" si="12"/>
        <v>0</v>
      </c>
      <c r="I58" s="20">
        <f t="shared" si="13"/>
        <v>0</v>
      </c>
      <c r="J58" s="1"/>
      <c r="K58" s="1"/>
      <c r="L58" s="1"/>
      <c r="M58" s="19">
        <v>9.5</v>
      </c>
      <c r="N58" s="20">
        <f t="shared" si="14"/>
        <v>0</v>
      </c>
    </row>
    <row r="59" spans="1:14" ht="38.25">
      <c r="A59" s="54">
        <v>1041</v>
      </c>
      <c r="B59" s="51">
        <f t="shared" si="15"/>
        <v>43</v>
      </c>
      <c r="C59" s="17" t="s">
        <v>6</v>
      </c>
      <c r="D59" s="61">
        <v>15</v>
      </c>
      <c r="E59" s="18" t="s">
        <v>43</v>
      </c>
      <c r="F59" s="1"/>
      <c r="G59" s="19">
        <v>9.5</v>
      </c>
      <c r="H59" s="20">
        <f t="shared" si="12"/>
        <v>0</v>
      </c>
      <c r="I59" s="20">
        <f t="shared" si="13"/>
        <v>0</v>
      </c>
      <c r="J59" s="1"/>
      <c r="K59" s="1"/>
      <c r="L59" s="1"/>
      <c r="M59" s="19">
        <v>9.5</v>
      </c>
      <c r="N59" s="20">
        <f t="shared" si="14"/>
        <v>0</v>
      </c>
    </row>
    <row r="60" spans="1:14" ht="25.5">
      <c r="A60" s="54">
        <v>1045</v>
      </c>
      <c r="B60" s="51">
        <f t="shared" si="15"/>
        <v>44</v>
      </c>
      <c r="C60" s="21" t="s">
        <v>38</v>
      </c>
      <c r="D60" s="61">
        <v>25</v>
      </c>
      <c r="E60" s="18" t="s">
        <v>43</v>
      </c>
      <c r="F60" s="1"/>
      <c r="G60" s="19">
        <v>9.5</v>
      </c>
      <c r="H60" s="20">
        <f t="shared" si="12"/>
        <v>0</v>
      </c>
      <c r="I60" s="20">
        <f t="shared" si="13"/>
        <v>0</v>
      </c>
      <c r="J60" s="1"/>
      <c r="K60" s="1"/>
      <c r="L60" s="1"/>
      <c r="M60" s="19">
        <v>9.5</v>
      </c>
      <c r="N60" s="20">
        <f t="shared" si="14"/>
        <v>0</v>
      </c>
    </row>
    <row r="61" spans="1:14" ht="38.25">
      <c r="A61" s="54">
        <v>1044</v>
      </c>
      <c r="B61" s="51">
        <f t="shared" si="15"/>
        <v>45</v>
      </c>
      <c r="C61" s="17" t="s">
        <v>39</v>
      </c>
      <c r="D61" s="61">
        <v>10</v>
      </c>
      <c r="E61" s="18" t="s">
        <v>42</v>
      </c>
      <c r="F61" s="1"/>
      <c r="G61" s="19">
        <v>9.5</v>
      </c>
      <c r="H61" s="20">
        <f>F61*1.095</f>
        <v>0</v>
      </c>
      <c r="I61" s="20">
        <f>H61*D61</f>
        <v>0</v>
      </c>
      <c r="J61" s="1"/>
      <c r="K61" s="1"/>
      <c r="L61" s="1"/>
      <c r="M61" s="19">
        <v>9.5</v>
      </c>
      <c r="N61" s="20">
        <f>L61*1.095</f>
        <v>0</v>
      </c>
    </row>
    <row r="62" spans="1:14" ht="38.25">
      <c r="A62" s="54">
        <v>1046</v>
      </c>
      <c r="B62" s="51">
        <f t="shared" si="15"/>
        <v>46</v>
      </c>
      <c r="C62" s="21" t="s">
        <v>40</v>
      </c>
      <c r="D62" s="61">
        <v>30</v>
      </c>
      <c r="E62" s="18" t="s">
        <v>42</v>
      </c>
      <c r="F62" s="1"/>
      <c r="G62" s="19">
        <v>9.5</v>
      </c>
      <c r="H62" s="20">
        <f t="shared" si="12"/>
        <v>0</v>
      </c>
      <c r="I62" s="20">
        <f t="shared" si="13"/>
        <v>0</v>
      </c>
      <c r="J62" s="1"/>
      <c r="K62" s="1"/>
      <c r="L62" s="1"/>
      <c r="M62" s="19">
        <v>9.5</v>
      </c>
      <c r="N62" s="20">
        <f t="shared" si="14"/>
        <v>0</v>
      </c>
    </row>
    <row r="63" spans="1:14" ht="38.25">
      <c r="A63" s="54">
        <v>1047</v>
      </c>
      <c r="B63" s="51">
        <f>B61+1</f>
        <v>46</v>
      </c>
      <c r="C63" s="21" t="s">
        <v>41</v>
      </c>
      <c r="D63" s="61">
        <v>110</v>
      </c>
      <c r="E63" s="18" t="s">
        <v>43</v>
      </c>
      <c r="F63" s="1"/>
      <c r="G63" s="19">
        <v>9.5</v>
      </c>
      <c r="H63" s="20">
        <f>F63*1.095</f>
        <v>0</v>
      </c>
      <c r="I63" s="20">
        <f>H63*D63</f>
        <v>0</v>
      </c>
      <c r="J63" s="1"/>
      <c r="K63" s="1"/>
      <c r="L63" s="1"/>
      <c r="M63" s="19">
        <v>9.5</v>
      </c>
      <c r="N63" s="20">
        <f>L63*1.095</f>
        <v>0</v>
      </c>
    </row>
    <row r="64" spans="1:14" s="23" customFormat="1" ht="76.5">
      <c r="A64" s="55">
        <v>1702</v>
      </c>
      <c r="B64" s="52">
        <f>B62+1</f>
        <v>47</v>
      </c>
      <c r="C64" s="44" t="s">
        <v>142</v>
      </c>
      <c r="D64" s="62">
        <v>500</v>
      </c>
      <c r="E64" s="45" t="s">
        <v>43</v>
      </c>
      <c r="F64" s="46"/>
      <c r="G64" s="47">
        <v>9.5</v>
      </c>
      <c r="H64" s="48">
        <f t="shared" si="12"/>
        <v>0</v>
      </c>
      <c r="I64" s="48">
        <f t="shared" si="13"/>
        <v>0</v>
      </c>
      <c r="J64" s="46"/>
      <c r="K64" s="46"/>
      <c r="L64" s="46"/>
      <c r="M64" s="47">
        <v>9.5</v>
      </c>
      <c r="N64" s="48">
        <f t="shared" si="14"/>
        <v>0</v>
      </c>
    </row>
    <row r="65" spans="1:14" s="23" customFormat="1" ht="63.75">
      <c r="A65" s="55">
        <v>1752</v>
      </c>
      <c r="B65" s="52">
        <f>B63+1</f>
        <v>47</v>
      </c>
      <c r="C65" s="44" t="s">
        <v>152</v>
      </c>
      <c r="D65" s="62">
        <v>10</v>
      </c>
      <c r="E65" s="45" t="s">
        <v>42</v>
      </c>
      <c r="F65" s="46"/>
      <c r="G65" s="47">
        <v>9.5</v>
      </c>
      <c r="H65" s="48">
        <f>F65*1.095</f>
        <v>0</v>
      </c>
      <c r="I65" s="48">
        <f>H65*D65</f>
        <v>0</v>
      </c>
      <c r="J65" s="46"/>
      <c r="K65" s="46"/>
      <c r="L65" s="46"/>
      <c r="M65" s="47">
        <v>9.5</v>
      </c>
      <c r="N65" s="48">
        <f>L65*1.095</f>
        <v>0</v>
      </c>
    </row>
    <row r="66" spans="1:14" ht="15">
      <c r="A66" s="54"/>
      <c r="B66" s="81" t="s">
        <v>49</v>
      </c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</row>
    <row r="67" spans="1:14" ht="26.25" thickBot="1">
      <c r="A67" s="54">
        <v>1035</v>
      </c>
      <c r="B67" s="51">
        <f>B64+1</f>
        <v>48</v>
      </c>
      <c r="C67" s="25" t="s">
        <v>5</v>
      </c>
      <c r="D67" s="64">
        <v>6</v>
      </c>
      <c r="E67" s="26" t="s">
        <v>43</v>
      </c>
      <c r="F67" s="1"/>
      <c r="G67" s="19">
        <v>9.5</v>
      </c>
      <c r="H67" s="20">
        <f aca="true" t="shared" si="16" ref="H67:H80">F67*1.095</f>
        <v>0</v>
      </c>
      <c r="I67" s="20">
        <f aca="true" t="shared" si="17" ref="I67:I80">H67*D67</f>
        <v>0</v>
      </c>
      <c r="J67" s="2"/>
      <c r="K67" s="2"/>
      <c r="L67" s="2"/>
      <c r="M67" s="19">
        <v>9.5</v>
      </c>
      <c r="N67" s="27">
        <f aca="true" t="shared" si="18" ref="N67:N80">L67*1.095</f>
        <v>0</v>
      </c>
    </row>
    <row r="68" spans="1:14" ht="26.25" thickTop="1">
      <c r="A68" s="54">
        <v>1026</v>
      </c>
      <c r="B68" s="51">
        <f>B67+1</f>
        <v>49</v>
      </c>
      <c r="C68" s="21" t="s">
        <v>118</v>
      </c>
      <c r="D68" s="61">
        <v>5</v>
      </c>
      <c r="E68" s="18" t="s">
        <v>42</v>
      </c>
      <c r="F68" s="1"/>
      <c r="G68" s="19">
        <v>9.5</v>
      </c>
      <c r="H68" s="20">
        <f t="shared" si="16"/>
        <v>0</v>
      </c>
      <c r="I68" s="20">
        <f t="shared" si="17"/>
        <v>0</v>
      </c>
      <c r="J68" s="1"/>
      <c r="K68" s="1"/>
      <c r="L68" s="1"/>
      <c r="M68" s="19">
        <v>9.5</v>
      </c>
      <c r="N68" s="20">
        <f t="shared" si="18"/>
        <v>0</v>
      </c>
    </row>
    <row r="69" spans="1:14" ht="25.5">
      <c r="A69" s="54">
        <v>1027</v>
      </c>
      <c r="B69" s="51">
        <f aca="true" t="shared" si="19" ref="B69:B80">B68+1</f>
        <v>50</v>
      </c>
      <c r="C69" s="21" t="s">
        <v>119</v>
      </c>
      <c r="D69" s="61">
        <v>15</v>
      </c>
      <c r="E69" s="18" t="s">
        <v>42</v>
      </c>
      <c r="F69" s="1"/>
      <c r="G69" s="19">
        <v>9.5</v>
      </c>
      <c r="H69" s="20">
        <f t="shared" si="16"/>
        <v>0</v>
      </c>
      <c r="I69" s="20">
        <f t="shared" si="17"/>
        <v>0</v>
      </c>
      <c r="J69" s="1"/>
      <c r="K69" s="1"/>
      <c r="L69" s="1"/>
      <c r="M69" s="19">
        <v>9.5</v>
      </c>
      <c r="N69" s="20">
        <f t="shared" si="18"/>
        <v>0</v>
      </c>
    </row>
    <row r="70" spans="1:14" ht="38.25">
      <c r="A70" s="54">
        <v>1032</v>
      </c>
      <c r="B70" s="51">
        <f t="shared" si="19"/>
        <v>51</v>
      </c>
      <c r="C70" s="21" t="s">
        <v>115</v>
      </c>
      <c r="D70" s="61">
        <v>90</v>
      </c>
      <c r="E70" s="18" t="s">
        <v>42</v>
      </c>
      <c r="F70" s="1"/>
      <c r="G70" s="19">
        <v>9.5</v>
      </c>
      <c r="H70" s="20">
        <f t="shared" si="16"/>
        <v>0</v>
      </c>
      <c r="I70" s="20">
        <f t="shared" si="17"/>
        <v>0</v>
      </c>
      <c r="J70" s="1"/>
      <c r="K70" s="1"/>
      <c r="L70" s="1"/>
      <c r="M70" s="19">
        <v>9.5</v>
      </c>
      <c r="N70" s="20">
        <f t="shared" si="18"/>
        <v>0</v>
      </c>
    </row>
    <row r="71" spans="1:14" ht="38.25">
      <c r="A71" s="54">
        <v>1031</v>
      </c>
      <c r="B71" s="51">
        <f t="shared" si="19"/>
        <v>52</v>
      </c>
      <c r="C71" s="21" t="s">
        <v>113</v>
      </c>
      <c r="D71" s="61">
        <v>10</v>
      </c>
      <c r="E71" s="18" t="s">
        <v>42</v>
      </c>
      <c r="F71" s="1"/>
      <c r="G71" s="19">
        <v>9.5</v>
      </c>
      <c r="H71" s="20">
        <f t="shared" si="16"/>
        <v>0</v>
      </c>
      <c r="I71" s="20">
        <f t="shared" si="17"/>
        <v>0</v>
      </c>
      <c r="J71" s="1"/>
      <c r="K71" s="1"/>
      <c r="L71" s="1"/>
      <c r="M71" s="19">
        <v>9.5</v>
      </c>
      <c r="N71" s="20">
        <f t="shared" si="18"/>
        <v>0</v>
      </c>
    </row>
    <row r="72" spans="1:14" ht="38.25">
      <c r="A72" s="54">
        <v>1030</v>
      </c>
      <c r="B72" s="51">
        <f t="shared" si="19"/>
        <v>53</v>
      </c>
      <c r="C72" s="21" t="s">
        <v>114</v>
      </c>
      <c r="D72" s="61">
        <v>30</v>
      </c>
      <c r="E72" s="18" t="s">
        <v>42</v>
      </c>
      <c r="F72" s="1"/>
      <c r="G72" s="19">
        <v>9.5</v>
      </c>
      <c r="H72" s="20">
        <f t="shared" si="16"/>
        <v>0</v>
      </c>
      <c r="I72" s="20">
        <f t="shared" si="17"/>
        <v>0</v>
      </c>
      <c r="J72" s="1"/>
      <c r="K72" s="1"/>
      <c r="L72" s="1"/>
      <c r="M72" s="19">
        <v>9.5</v>
      </c>
      <c r="N72" s="20">
        <f t="shared" si="18"/>
        <v>0</v>
      </c>
    </row>
    <row r="73" spans="1:14" ht="38.25">
      <c r="A73" s="54">
        <v>1029</v>
      </c>
      <c r="B73" s="51">
        <f t="shared" si="19"/>
        <v>54</v>
      </c>
      <c r="C73" s="21" t="s">
        <v>116</v>
      </c>
      <c r="D73" s="61">
        <v>63</v>
      </c>
      <c r="E73" s="18" t="s">
        <v>42</v>
      </c>
      <c r="F73" s="1"/>
      <c r="G73" s="19">
        <v>9.5</v>
      </c>
      <c r="H73" s="20">
        <f t="shared" si="16"/>
        <v>0</v>
      </c>
      <c r="I73" s="20">
        <f t="shared" si="17"/>
        <v>0</v>
      </c>
      <c r="J73" s="1"/>
      <c r="K73" s="1"/>
      <c r="L73" s="1"/>
      <c r="M73" s="19">
        <v>9.5</v>
      </c>
      <c r="N73" s="20">
        <f t="shared" si="18"/>
        <v>0</v>
      </c>
    </row>
    <row r="74" spans="1:14" ht="38.25">
      <c r="A74" s="54">
        <v>1028</v>
      </c>
      <c r="B74" s="51">
        <f t="shared" si="19"/>
        <v>55</v>
      </c>
      <c r="C74" s="21" t="s">
        <v>117</v>
      </c>
      <c r="D74" s="61">
        <v>10</v>
      </c>
      <c r="E74" s="18" t="s">
        <v>42</v>
      </c>
      <c r="F74" s="1"/>
      <c r="G74" s="19">
        <v>9.5</v>
      </c>
      <c r="H74" s="20">
        <f t="shared" si="16"/>
        <v>0</v>
      </c>
      <c r="I74" s="20">
        <f t="shared" si="17"/>
        <v>0</v>
      </c>
      <c r="J74" s="1"/>
      <c r="K74" s="1"/>
      <c r="L74" s="1"/>
      <c r="M74" s="19">
        <v>9.5</v>
      </c>
      <c r="N74" s="20">
        <f t="shared" si="18"/>
        <v>0</v>
      </c>
    </row>
    <row r="75" spans="1:14" ht="38.25">
      <c r="A75" s="54">
        <v>1034</v>
      </c>
      <c r="B75" s="51">
        <f t="shared" si="19"/>
        <v>56</v>
      </c>
      <c r="C75" s="21" t="s">
        <v>134</v>
      </c>
      <c r="D75" s="61">
        <v>50</v>
      </c>
      <c r="E75" s="18" t="s">
        <v>43</v>
      </c>
      <c r="F75" s="1"/>
      <c r="G75" s="19">
        <v>9.5</v>
      </c>
      <c r="H75" s="20">
        <f t="shared" si="16"/>
        <v>0</v>
      </c>
      <c r="I75" s="20">
        <f t="shared" si="17"/>
        <v>0</v>
      </c>
      <c r="J75" s="1"/>
      <c r="K75" s="1"/>
      <c r="L75" s="1"/>
      <c r="M75" s="19">
        <v>9.5</v>
      </c>
      <c r="N75" s="20">
        <f t="shared" si="18"/>
        <v>0</v>
      </c>
    </row>
    <row r="76" spans="1:14" s="23" customFormat="1" ht="38.25">
      <c r="A76" s="55">
        <v>1719</v>
      </c>
      <c r="B76" s="51">
        <f t="shared" si="19"/>
        <v>57</v>
      </c>
      <c r="C76" s="44" t="s">
        <v>140</v>
      </c>
      <c r="D76" s="62">
        <v>5</v>
      </c>
      <c r="E76" s="45" t="s">
        <v>42</v>
      </c>
      <c r="F76" s="46"/>
      <c r="G76" s="47">
        <v>9.5</v>
      </c>
      <c r="H76" s="20">
        <f>F76*1.095</f>
        <v>0</v>
      </c>
      <c r="I76" s="20">
        <f>H76*D76</f>
        <v>0</v>
      </c>
      <c r="J76" s="46"/>
      <c r="K76" s="46"/>
      <c r="L76" s="46"/>
      <c r="M76" s="47">
        <v>9.5</v>
      </c>
      <c r="N76" s="20">
        <f t="shared" si="18"/>
        <v>0</v>
      </c>
    </row>
    <row r="77" spans="1:14" s="23" customFormat="1" ht="15">
      <c r="A77" s="55">
        <v>1720</v>
      </c>
      <c r="B77" s="51">
        <f t="shared" si="19"/>
        <v>58</v>
      </c>
      <c r="C77" s="44" t="s">
        <v>151</v>
      </c>
      <c r="D77" s="62">
        <v>5</v>
      </c>
      <c r="E77" s="45" t="s">
        <v>42</v>
      </c>
      <c r="F77" s="46"/>
      <c r="G77" s="47">
        <v>9.5</v>
      </c>
      <c r="H77" s="20">
        <f>F77*1.095</f>
        <v>0</v>
      </c>
      <c r="I77" s="20">
        <f>H77*D77</f>
        <v>0</v>
      </c>
      <c r="J77" s="46"/>
      <c r="K77" s="46"/>
      <c r="L77" s="46"/>
      <c r="M77" s="47">
        <v>9.5</v>
      </c>
      <c r="N77" s="20">
        <f t="shared" si="18"/>
        <v>0</v>
      </c>
    </row>
    <row r="78" spans="1:14" ht="38.25">
      <c r="A78" s="54">
        <v>1033</v>
      </c>
      <c r="B78" s="51">
        <f t="shared" si="19"/>
        <v>59</v>
      </c>
      <c r="C78" s="21" t="s">
        <v>50</v>
      </c>
      <c r="D78" s="61">
        <v>1</v>
      </c>
      <c r="E78" s="18" t="s">
        <v>42</v>
      </c>
      <c r="F78" s="1"/>
      <c r="G78" s="19">
        <v>9.5</v>
      </c>
      <c r="H78" s="20">
        <f t="shared" si="16"/>
        <v>0</v>
      </c>
      <c r="I78" s="20">
        <f t="shared" si="17"/>
        <v>0</v>
      </c>
      <c r="J78" s="1"/>
      <c r="K78" s="1"/>
      <c r="L78" s="1"/>
      <c r="M78" s="19">
        <v>9.5</v>
      </c>
      <c r="N78" s="20">
        <f t="shared" si="18"/>
        <v>0</v>
      </c>
    </row>
    <row r="79" spans="1:14" ht="25.5">
      <c r="A79" s="54">
        <v>1036</v>
      </c>
      <c r="B79" s="51">
        <f t="shared" si="19"/>
        <v>60</v>
      </c>
      <c r="C79" s="21" t="s">
        <v>51</v>
      </c>
      <c r="D79" s="61">
        <v>6</v>
      </c>
      <c r="E79" s="18" t="s">
        <v>43</v>
      </c>
      <c r="F79" s="1"/>
      <c r="G79" s="19">
        <v>9.5</v>
      </c>
      <c r="H79" s="20">
        <f t="shared" si="16"/>
        <v>0</v>
      </c>
      <c r="I79" s="20">
        <f t="shared" si="17"/>
        <v>0</v>
      </c>
      <c r="J79" s="1"/>
      <c r="K79" s="1"/>
      <c r="L79" s="1"/>
      <c r="M79" s="19">
        <v>9.5</v>
      </c>
      <c r="N79" s="20">
        <f t="shared" si="18"/>
        <v>0</v>
      </c>
    </row>
    <row r="80" spans="1:14" ht="39" thickBot="1">
      <c r="A80" s="54">
        <v>1037</v>
      </c>
      <c r="B80" s="51">
        <f t="shared" si="19"/>
        <v>61</v>
      </c>
      <c r="C80" s="25" t="s">
        <v>105</v>
      </c>
      <c r="D80" s="64">
        <v>130</v>
      </c>
      <c r="E80" s="18" t="s">
        <v>43</v>
      </c>
      <c r="F80" s="1"/>
      <c r="G80" s="19">
        <v>9.5</v>
      </c>
      <c r="H80" s="20">
        <f t="shared" si="16"/>
        <v>0</v>
      </c>
      <c r="I80" s="20">
        <f t="shared" si="17"/>
        <v>0</v>
      </c>
      <c r="J80" s="2"/>
      <c r="K80" s="2"/>
      <c r="L80" s="2"/>
      <c r="M80" s="19">
        <v>9.5</v>
      </c>
      <c r="N80" s="27">
        <f t="shared" si="18"/>
        <v>0</v>
      </c>
    </row>
    <row r="81" spans="1:14" ht="15.75" thickTop="1">
      <c r="A81" s="54"/>
      <c r="B81" s="82" t="s">
        <v>120</v>
      </c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</row>
    <row r="82" spans="1:14" ht="51">
      <c r="A82" s="54">
        <v>1049</v>
      </c>
      <c r="B82" s="51">
        <f>B80+1</f>
        <v>62</v>
      </c>
      <c r="C82" s="17" t="s">
        <v>98</v>
      </c>
      <c r="D82" s="61">
        <v>1000</v>
      </c>
      <c r="E82" s="18" t="s">
        <v>43</v>
      </c>
      <c r="F82" s="1"/>
      <c r="G82" s="19">
        <v>9.5</v>
      </c>
      <c r="H82" s="20">
        <f>F82*1.095</f>
        <v>0</v>
      </c>
      <c r="I82" s="20">
        <f>H82*D82</f>
        <v>0</v>
      </c>
      <c r="J82" s="1"/>
      <c r="K82" s="1"/>
      <c r="L82" s="1"/>
      <c r="M82" s="19">
        <v>9.5</v>
      </c>
      <c r="N82" s="20">
        <f>L82*1.095</f>
        <v>0</v>
      </c>
    </row>
    <row r="83" spans="1:14" ht="38.25">
      <c r="A83" s="54">
        <v>1048</v>
      </c>
      <c r="B83" s="51">
        <f>B82+1</f>
        <v>63</v>
      </c>
      <c r="C83" s="17" t="s">
        <v>99</v>
      </c>
      <c r="D83" s="61">
        <v>150</v>
      </c>
      <c r="E83" s="18" t="s">
        <v>43</v>
      </c>
      <c r="F83" s="1"/>
      <c r="G83" s="19">
        <v>9.5</v>
      </c>
      <c r="H83" s="20">
        <f>F83*1.095</f>
        <v>0</v>
      </c>
      <c r="I83" s="20">
        <f>H83*D83</f>
        <v>0</v>
      </c>
      <c r="J83" s="1"/>
      <c r="K83" s="1"/>
      <c r="L83" s="1"/>
      <c r="M83" s="19">
        <v>9.5</v>
      </c>
      <c r="N83" s="20">
        <f>L83*1.095</f>
        <v>0</v>
      </c>
    </row>
    <row r="84" spans="1:14" ht="25.5">
      <c r="A84" s="54">
        <v>1050</v>
      </c>
      <c r="B84" s="51">
        <f>B83+1</f>
        <v>64</v>
      </c>
      <c r="C84" s="17" t="s">
        <v>100</v>
      </c>
      <c r="D84" s="61">
        <v>170</v>
      </c>
      <c r="E84" s="18" t="s">
        <v>43</v>
      </c>
      <c r="F84" s="1"/>
      <c r="G84" s="19">
        <v>9.5</v>
      </c>
      <c r="H84" s="20">
        <f>F84*1.095</f>
        <v>0</v>
      </c>
      <c r="I84" s="20">
        <f>H84*D84</f>
        <v>0</v>
      </c>
      <c r="J84" s="1"/>
      <c r="K84" s="1"/>
      <c r="L84" s="1"/>
      <c r="M84" s="19">
        <v>9.5</v>
      </c>
      <c r="N84" s="20">
        <f>L84*1.095</f>
        <v>0</v>
      </c>
    </row>
    <row r="85" spans="1:14" s="30" customFormat="1" ht="15">
      <c r="A85" s="57"/>
      <c r="B85" s="53"/>
      <c r="C85" s="69" t="s">
        <v>79</v>
      </c>
      <c r="D85" s="65"/>
      <c r="E85" s="28"/>
      <c r="F85" s="29">
        <f>SUM(F14:F22,F24:F41,F43:F52,F54:F65,F67:F80,F82:F84)</f>
        <v>0</v>
      </c>
      <c r="G85" s="29"/>
      <c r="H85" s="29">
        <f>SUM(H14:H22,H24:H41,H43:H52,H54:H65,H67:H80,H82:H84)</f>
        <v>0</v>
      </c>
      <c r="I85" s="29">
        <f>SUM(I14:I22,I24:I41,I43:I52,I54:I65,I67:I80,I82:I84)</f>
        <v>0</v>
      </c>
      <c r="J85" s="29"/>
      <c r="K85" s="29"/>
      <c r="L85" s="29">
        <f>SUM(L14:L22,L24:L41,L43:L52,L54:L65,L67:L80,L82:L84)</f>
        <v>0</v>
      </c>
      <c r="M85" s="29"/>
      <c r="N85" s="29">
        <f>SUM(N14:N22,N24:N41,N43:N52,N54:N65,N67:N80,N82:N84)</f>
        <v>0</v>
      </c>
    </row>
    <row r="86" ht="15">
      <c r="J86" s="3" t="s">
        <v>150</v>
      </c>
    </row>
    <row r="88" spans="2:8" ht="15">
      <c r="B88" s="79" t="s">
        <v>55</v>
      </c>
      <c r="C88" s="79"/>
      <c r="D88" s="79"/>
      <c r="E88" s="79"/>
      <c r="F88" s="79"/>
      <c r="G88" s="79"/>
      <c r="H88" s="79"/>
    </row>
    <row r="89" spans="2:14" ht="15">
      <c r="B89" s="74" t="s">
        <v>56</v>
      </c>
      <c r="C89" s="74"/>
      <c r="D89" s="74"/>
      <c r="E89" s="77" t="s">
        <v>63</v>
      </c>
      <c r="F89" s="77"/>
      <c r="G89" s="77"/>
      <c r="H89" s="77"/>
      <c r="I89" s="77"/>
      <c r="J89" s="77"/>
      <c r="K89" s="77"/>
      <c r="L89" s="77"/>
      <c r="M89" s="77"/>
      <c r="N89" s="77"/>
    </row>
    <row r="90" spans="2:14" ht="15">
      <c r="B90" s="74" t="s">
        <v>121</v>
      </c>
      <c r="C90" s="74"/>
      <c r="D90" s="74"/>
      <c r="E90" s="77"/>
      <c r="F90" s="77"/>
      <c r="G90" s="77"/>
      <c r="H90" s="77"/>
      <c r="I90" s="77"/>
      <c r="J90" s="77"/>
      <c r="K90" s="77"/>
      <c r="L90" s="77"/>
      <c r="M90" s="77"/>
      <c r="N90" s="77"/>
    </row>
    <row r="91" spans="2:14" ht="15">
      <c r="B91" s="74" t="s">
        <v>122</v>
      </c>
      <c r="C91" s="74"/>
      <c r="D91" s="74"/>
      <c r="E91" s="77"/>
      <c r="F91" s="77"/>
      <c r="G91" s="77"/>
      <c r="H91" s="77"/>
      <c r="I91" s="77"/>
      <c r="J91" s="77"/>
      <c r="K91" s="77"/>
      <c r="L91" s="77"/>
      <c r="M91" s="77"/>
      <c r="N91" s="77"/>
    </row>
    <row r="92" spans="2:14" ht="15">
      <c r="B92" s="74" t="s">
        <v>59</v>
      </c>
      <c r="C92" s="74"/>
      <c r="D92" s="74"/>
      <c r="E92" s="77"/>
      <c r="F92" s="77"/>
      <c r="G92" s="77"/>
      <c r="H92" s="77"/>
      <c r="I92" s="77"/>
      <c r="J92" s="77"/>
      <c r="K92" s="77"/>
      <c r="L92" s="77"/>
      <c r="M92" s="77"/>
      <c r="N92" s="77"/>
    </row>
    <row r="93" spans="2:14" ht="15">
      <c r="B93" s="74" t="s">
        <v>57</v>
      </c>
      <c r="C93" s="74"/>
      <c r="D93" s="74"/>
      <c r="E93" s="77" t="s">
        <v>64</v>
      </c>
      <c r="F93" s="77"/>
      <c r="G93" s="77"/>
      <c r="H93" s="77"/>
      <c r="I93" s="77"/>
      <c r="J93" s="77"/>
      <c r="K93" s="77"/>
      <c r="L93" s="77"/>
      <c r="M93" s="77"/>
      <c r="N93" s="77"/>
    </row>
    <row r="94" spans="2:14" ht="30" customHeight="1">
      <c r="B94" s="71" t="s">
        <v>58</v>
      </c>
      <c r="C94" s="71"/>
      <c r="D94" s="71"/>
      <c r="E94" s="77" t="s">
        <v>65</v>
      </c>
      <c r="F94" s="77"/>
      <c r="G94" s="77"/>
      <c r="H94" s="77"/>
      <c r="I94" s="77"/>
      <c r="J94" s="77"/>
      <c r="K94" s="77"/>
      <c r="L94" s="77"/>
      <c r="M94" s="77"/>
      <c r="N94" s="77"/>
    </row>
    <row r="95" spans="2:14" ht="15">
      <c r="B95" s="74" t="s">
        <v>60</v>
      </c>
      <c r="C95" s="74"/>
      <c r="D95" s="74"/>
      <c r="E95" s="77" t="s">
        <v>66</v>
      </c>
      <c r="F95" s="77"/>
      <c r="G95" s="77"/>
      <c r="H95" s="77"/>
      <c r="I95" s="77"/>
      <c r="J95" s="77"/>
      <c r="K95" s="77"/>
      <c r="L95" s="77"/>
      <c r="M95" s="77"/>
      <c r="N95" s="77"/>
    </row>
    <row r="96" spans="2:14" ht="15">
      <c r="B96" s="74" t="s">
        <v>126</v>
      </c>
      <c r="C96" s="74"/>
      <c r="D96" s="74"/>
      <c r="E96" s="77"/>
      <c r="F96" s="77"/>
      <c r="G96" s="77"/>
      <c r="H96" s="77"/>
      <c r="I96" s="77"/>
      <c r="J96" s="77"/>
      <c r="K96" s="77"/>
      <c r="L96" s="77"/>
      <c r="M96" s="77"/>
      <c r="N96" s="77"/>
    </row>
    <row r="97" spans="2:14" ht="31.5" customHeight="1">
      <c r="B97" s="74" t="s">
        <v>61</v>
      </c>
      <c r="C97" s="74"/>
      <c r="D97" s="74"/>
      <c r="E97" s="77" t="s">
        <v>127</v>
      </c>
      <c r="F97" s="77"/>
      <c r="G97" s="77"/>
      <c r="H97" s="77"/>
      <c r="I97" s="77"/>
      <c r="J97" s="77"/>
      <c r="K97" s="77"/>
      <c r="L97" s="77"/>
      <c r="M97" s="77"/>
      <c r="N97" s="77"/>
    </row>
    <row r="98" spans="2:11" ht="15">
      <c r="B98" s="31"/>
      <c r="C98" s="31"/>
      <c r="D98" s="66"/>
      <c r="E98" s="31"/>
      <c r="F98" s="31"/>
      <c r="G98" s="31"/>
      <c r="H98" s="31"/>
      <c r="I98" s="31"/>
      <c r="J98" s="31"/>
      <c r="K98" s="31"/>
    </row>
    <row r="99" spans="2:3" ht="15.75" thickBot="1">
      <c r="B99" s="79" t="s">
        <v>67</v>
      </c>
      <c r="C99" s="79"/>
    </row>
    <row r="100" spans="2:14" ht="51">
      <c r="B100" s="6" t="s">
        <v>10</v>
      </c>
      <c r="C100" s="7" t="s">
        <v>85</v>
      </c>
      <c r="D100" s="59" t="s">
        <v>11</v>
      </c>
      <c r="E100" s="7" t="s">
        <v>12</v>
      </c>
      <c r="F100" s="8" t="s">
        <v>13</v>
      </c>
      <c r="G100" s="8" t="s">
        <v>123</v>
      </c>
      <c r="H100" s="9" t="s">
        <v>14</v>
      </c>
      <c r="I100" s="9" t="s">
        <v>15</v>
      </c>
      <c r="J100" s="10" t="s">
        <v>16</v>
      </c>
      <c r="K100" s="10" t="s">
        <v>54</v>
      </c>
      <c r="L100" s="10" t="s">
        <v>17</v>
      </c>
      <c r="M100" s="10" t="s">
        <v>123</v>
      </c>
      <c r="N100" s="9" t="s">
        <v>62</v>
      </c>
    </row>
    <row r="101" spans="2:14" ht="15">
      <c r="B101" s="11">
        <v>0</v>
      </c>
      <c r="C101" s="12">
        <v>1</v>
      </c>
      <c r="D101" s="60">
        <v>2</v>
      </c>
      <c r="E101" s="12">
        <v>3</v>
      </c>
      <c r="F101" s="13">
        <v>4</v>
      </c>
      <c r="G101" s="13">
        <v>5</v>
      </c>
      <c r="H101" s="14" t="s">
        <v>124</v>
      </c>
      <c r="I101" s="14" t="s">
        <v>18</v>
      </c>
      <c r="J101" s="15">
        <v>8</v>
      </c>
      <c r="K101" s="15">
        <v>9</v>
      </c>
      <c r="L101" s="15">
        <v>10</v>
      </c>
      <c r="M101" s="15">
        <v>11</v>
      </c>
      <c r="N101" s="14" t="s">
        <v>125</v>
      </c>
    </row>
    <row r="102" spans="2:14" ht="15">
      <c r="B102" s="72" t="s">
        <v>71</v>
      </c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</row>
    <row r="103" spans="2:14" ht="15">
      <c r="B103" s="32" t="s">
        <v>19</v>
      </c>
      <c r="C103" s="33" t="s">
        <v>68</v>
      </c>
      <c r="D103" s="67">
        <v>50</v>
      </c>
      <c r="E103" s="34" t="s">
        <v>43</v>
      </c>
      <c r="F103" s="34">
        <v>1.25</v>
      </c>
      <c r="G103" s="34">
        <v>9.5</v>
      </c>
      <c r="H103" s="35">
        <f>F103*1.095</f>
        <v>1.36875</v>
      </c>
      <c r="I103" s="35">
        <f>(H103*D103)</f>
        <v>68.4375</v>
      </c>
      <c r="J103" s="34" t="s">
        <v>73</v>
      </c>
      <c r="K103" s="34" t="s">
        <v>74</v>
      </c>
      <c r="L103" s="34">
        <v>1.37</v>
      </c>
      <c r="M103" s="34">
        <v>9.5</v>
      </c>
      <c r="N103" s="35">
        <f>L103*1.095</f>
        <v>1.50015</v>
      </c>
    </row>
    <row r="104" spans="2:14" ht="15">
      <c r="B104" s="32" t="s">
        <v>20</v>
      </c>
      <c r="C104" s="33" t="s">
        <v>69</v>
      </c>
      <c r="D104" s="67">
        <v>20</v>
      </c>
      <c r="E104" s="34" t="s">
        <v>42</v>
      </c>
      <c r="F104" s="34">
        <v>2.52</v>
      </c>
      <c r="G104" s="34">
        <v>9.5</v>
      </c>
      <c r="H104" s="35">
        <f>F104*1.095</f>
        <v>2.7594</v>
      </c>
      <c r="I104" s="35">
        <f>(H104*D104)</f>
        <v>55.187999999999995</v>
      </c>
      <c r="J104" s="34" t="s">
        <v>75</v>
      </c>
      <c r="K104" s="34" t="s">
        <v>78</v>
      </c>
      <c r="L104" s="34">
        <v>2.52</v>
      </c>
      <c r="M104" s="34">
        <v>9.5</v>
      </c>
      <c r="N104" s="35">
        <f>L104*1.095</f>
        <v>2.7594</v>
      </c>
    </row>
    <row r="105" spans="2:14" ht="15">
      <c r="B105" s="32" t="s">
        <v>21</v>
      </c>
      <c r="C105" s="36" t="s">
        <v>70</v>
      </c>
      <c r="D105" s="67">
        <v>45</v>
      </c>
      <c r="E105" s="34" t="s">
        <v>72</v>
      </c>
      <c r="F105" s="34">
        <v>0.45</v>
      </c>
      <c r="G105" s="34">
        <v>9.5</v>
      </c>
      <c r="H105" s="35">
        <f>F105*1.095</f>
        <v>0.49275</v>
      </c>
      <c r="I105" s="35">
        <f>(H105*D105)</f>
        <v>22.173750000000002</v>
      </c>
      <c r="J105" s="34" t="s">
        <v>76</v>
      </c>
      <c r="K105" s="34" t="s">
        <v>77</v>
      </c>
      <c r="L105" s="34">
        <v>0.45</v>
      </c>
      <c r="M105" s="34">
        <v>9.5</v>
      </c>
      <c r="N105" s="35">
        <f>L105*1.095</f>
        <v>0.49275</v>
      </c>
    </row>
    <row r="106" spans="2:14" ht="15">
      <c r="B106" s="37"/>
      <c r="C106" s="38" t="s">
        <v>79</v>
      </c>
      <c r="D106" s="68"/>
      <c r="E106" s="39"/>
      <c r="F106" s="39">
        <f>SUM(F103:F105)</f>
        <v>4.22</v>
      </c>
      <c r="G106" s="39"/>
      <c r="H106" s="40">
        <f>SUM(H103:H105)</f>
        <v>4.6209</v>
      </c>
      <c r="I106" s="40">
        <f>SUM(I103:I105)</f>
        <v>145.79925</v>
      </c>
      <c r="J106" s="39"/>
      <c r="K106" s="39"/>
      <c r="L106" s="39">
        <f>SUM(L103:L105)</f>
        <v>4.34</v>
      </c>
      <c r="M106" s="39"/>
      <c r="N106" s="41">
        <f>SUM(N103:N105)</f>
        <v>4.7523</v>
      </c>
    </row>
    <row r="108" spans="2:3" ht="15">
      <c r="B108" s="80" t="s">
        <v>80</v>
      </c>
      <c r="C108" s="80"/>
    </row>
    <row r="109" spans="2:14" ht="15">
      <c r="B109" s="71" t="s">
        <v>81</v>
      </c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</row>
    <row r="110" spans="2:14" ht="15">
      <c r="B110" s="71" t="s">
        <v>82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</row>
    <row r="111" spans="2:14" ht="15">
      <c r="B111" s="71" t="s">
        <v>83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</row>
    <row r="112" spans="2:14" ht="15">
      <c r="B112" s="71" t="s">
        <v>84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</row>
    <row r="113" spans="2:14" ht="15">
      <c r="B113" s="71" t="s">
        <v>87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</row>
    <row r="114" spans="2:14" ht="15">
      <c r="B114" s="71" t="s">
        <v>88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</row>
    <row r="116" spans="2:8" ht="15">
      <c r="B116" s="80" t="s">
        <v>89</v>
      </c>
      <c r="C116" s="80"/>
      <c r="D116" s="80"/>
      <c r="E116" s="80"/>
      <c r="F116" s="80"/>
      <c r="G116" s="80"/>
      <c r="H116" s="80"/>
    </row>
    <row r="117" spans="2:14" ht="15">
      <c r="B117" s="74" t="s">
        <v>90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</row>
    <row r="118" spans="2:14" ht="15">
      <c r="B118" s="74" t="s">
        <v>106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</row>
    <row r="119" spans="2:14" ht="15">
      <c r="B119" s="75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</row>
    <row r="120" spans="2:4" ht="15">
      <c r="B120" s="78" t="s">
        <v>91</v>
      </c>
      <c r="C120" s="78"/>
      <c r="D120" s="78"/>
    </row>
    <row r="121" spans="2:14" ht="15">
      <c r="B121" s="74" t="s">
        <v>92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</row>
    <row r="124" spans="2:14" ht="15" customHeight="1">
      <c r="B124" s="70" t="s">
        <v>144</v>
      </c>
      <c r="C124" s="70"/>
      <c r="D124" s="70"/>
      <c r="E124" s="70"/>
      <c r="F124" s="42"/>
      <c r="G124" s="42"/>
      <c r="H124" s="70" t="s">
        <v>93</v>
      </c>
      <c r="I124" s="70"/>
      <c r="J124" s="70" t="s">
        <v>94</v>
      </c>
      <c r="K124" s="70"/>
      <c r="L124" s="70"/>
      <c r="M124" s="70"/>
      <c r="N124" s="70"/>
    </row>
  </sheetData>
  <sheetProtection password="C9C1" sheet="1"/>
  <mergeCells count="59">
    <mergeCell ref="A11:A13"/>
    <mergeCell ref="B53:N53"/>
    <mergeCell ref="B1:E1"/>
    <mergeCell ref="I1:L1"/>
    <mergeCell ref="I6:L6"/>
    <mergeCell ref="I2:L2"/>
    <mergeCell ref="I3:L3"/>
    <mergeCell ref="I4:L4"/>
    <mergeCell ref="B6:E6"/>
    <mergeCell ref="B2:E2"/>
    <mergeCell ref="B3:E3"/>
    <mergeCell ref="B4:E4"/>
    <mergeCell ref="I5:L5"/>
    <mergeCell ref="B5:E5"/>
    <mergeCell ref="B42:N42"/>
    <mergeCell ref="H9:K9"/>
    <mergeCell ref="H8:I8"/>
    <mergeCell ref="B13:N13"/>
    <mergeCell ref="B23:N23"/>
    <mergeCell ref="B94:D94"/>
    <mergeCell ref="B88:D88"/>
    <mergeCell ref="B89:D89"/>
    <mergeCell ref="B90:D90"/>
    <mergeCell ref="B91:D91"/>
    <mergeCell ref="B92:D92"/>
    <mergeCell ref="E91:N91"/>
    <mergeCell ref="E88:H88"/>
    <mergeCell ref="E92:N92"/>
    <mergeCell ref="E93:N93"/>
    <mergeCell ref="B66:N66"/>
    <mergeCell ref="B93:D93"/>
    <mergeCell ref="E89:N89"/>
    <mergeCell ref="B81:N81"/>
    <mergeCell ref="E94:N94"/>
    <mergeCell ref="E90:N90"/>
    <mergeCell ref="B124:E124"/>
    <mergeCell ref="H124:I124"/>
    <mergeCell ref="B120:D120"/>
    <mergeCell ref="B99:C99"/>
    <mergeCell ref="B108:C108"/>
    <mergeCell ref="B116:H116"/>
    <mergeCell ref="B121:N121"/>
    <mergeCell ref="B117:N117"/>
    <mergeCell ref="E95:N95"/>
    <mergeCell ref="E96:N96"/>
    <mergeCell ref="E97:N97"/>
    <mergeCell ref="B96:D96"/>
    <mergeCell ref="B97:D97"/>
    <mergeCell ref="B95:D95"/>
    <mergeCell ref="J124:N124"/>
    <mergeCell ref="B112:N112"/>
    <mergeCell ref="B113:N113"/>
    <mergeCell ref="B114:N114"/>
    <mergeCell ref="B102:N102"/>
    <mergeCell ref="B118:N118"/>
    <mergeCell ref="B119:N119"/>
    <mergeCell ref="B109:N109"/>
    <mergeCell ref="B110:N110"/>
    <mergeCell ref="B111:N111"/>
  </mergeCells>
  <printOptions/>
  <pageMargins left="0.7086614173228347" right="0.7086614173228347" top="0.5511811023622047" bottom="0.7480314960629921" header="0.31496062992125984" footer="0.31496062992125984"/>
  <pageSetup fitToHeight="0" horizontalDpi="600" verticalDpi="600" orientation="landscape" paperSize="9" scale="59" r:id="rId1"/>
  <headerFooter>
    <oddHeader>&amp;LA: MLEKO IN MLEČNI IZDELKI&amp;C1. 5. 2016 - 30. 4. 2017&amp;R&amp;N</oddHeader>
  </headerFooter>
  <rowBreaks count="4" manualBreakCount="4">
    <brk id="22" max="255" man="1"/>
    <brk id="41" max="255" man="1"/>
    <brk id="65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Gustav</cp:lastModifiedBy>
  <cp:lastPrinted>2015-03-02T13:33:40Z</cp:lastPrinted>
  <dcterms:created xsi:type="dcterms:W3CDTF">2012-07-30T18:22:16Z</dcterms:created>
  <dcterms:modified xsi:type="dcterms:W3CDTF">2016-03-29T13:03:49Z</dcterms:modified>
  <cp:category/>
  <cp:version/>
  <cp:contentType/>
  <cp:contentStatus/>
</cp:coreProperties>
</file>