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95" activeTab="0"/>
  </bookViews>
  <sheets>
    <sheet name="I KRUH, PEKOVSKO PECIVO IN SLAŠ" sheetId="1" r:id="rId1"/>
  </sheets>
  <definedNames>
    <definedName name="_xlnm.Print_Area" localSheetId="0">'I KRUH, PEKOVSKO PECIVO IN SLAŠ'!$A$1:$N$143</definedName>
  </definedNames>
  <calcPr fullCalcOnLoad="1"/>
</workbook>
</file>

<file path=xl/sharedStrings.xml><?xml version="1.0" encoding="utf-8"?>
<sst xmlns="http://schemas.openxmlformats.org/spreadsheetml/2006/main" count="277" uniqueCount="173">
  <si>
    <t>KRUH PIRIN, polnozrnati, štruca ali model, brez aditivov, rezan, pakiran, 1 kg</t>
  </si>
  <si>
    <t>KRUH RŽENI, iz ržene moke in pšenične moke, štruca ali model, brez aditivov, rezan, pakiran, 1 kg</t>
  </si>
  <si>
    <t>KRUH AJDOV, iz ajdove in pšenične moke, štruca ali model, brez aditivov, rezan, pakiran, 1 kg</t>
  </si>
  <si>
    <t>KRUH GRAHAM, iz graham pšenične moke, štruca ali model, brez aditivov, rezan, pakiran, 1 kg</t>
  </si>
  <si>
    <t>ŠTRUČKA, polnozrnata, 30 g</t>
  </si>
  <si>
    <t>ŽEMLJA, bela, rezana, 30 g</t>
  </si>
  <si>
    <t>ŽEMLJA, koruzna, rezana, 30 g</t>
  </si>
  <si>
    <t>BOMBETKA, graham, razana, 30 g</t>
  </si>
  <si>
    <t>BOMBETKA, ovsena, rezana, 30 g</t>
  </si>
  <si>
    <t>BOMETKA, koruzna rezan, 30 g</t>
  </si>
  <si>
    <t>ŠTRUČKA, mlečna, pecivo s posipom,  100 g</t>
  </si>
  <si>
    <t>ROGLJIČEK, 80 g</t>
  </si>
  <si>
    <t>ŽEMLJA Z ZRNJI, rezana, 30 g</t>
  </si>
  <si>
    <t>ŠTRUČKA S SEMENI, 30 g</t>
  </si>
  <si>
    <t>HAMBURGER S POSIPOM, 80 g</t>
  </si>
  <si>
    <t>LEPINJA, 80 g</t>
  </si>
  <si>
    <t>KRUŠNE KOCKE, 1 KG</t>
  </si>
  <si>
    <t>KRUH S SEMENI, rezan, pakiran, 1 kg</t>
  </si>
  <si>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</si>
  <si>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</si>
  <si>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</si>
  <si>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</si>
  <si>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</si>
  <si>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</si>
  <si>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</si>
  <si>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</si>
  <si>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</si>
  <si>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</si>
  <si>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</si>
  <si>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</si>
  <si>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</si>
  <si>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</si>
  <si>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</si>
  <si>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</si>
  <si>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</si>
  <si>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</si>
  <si>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</si>
  <si>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</si>
  <si>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</si>
  <si>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</si>
  <si>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</si>
  <si>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</si>
  <si>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</si>
  <si>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</si>
  <si>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</si>
  <si>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</si>
  <si>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</si>
  <si>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</si>
  <si>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</si>
  <si>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</si>
  <si>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</si>
  <si>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</si>
  <si>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</si>
  <si>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</si>
  <si>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</si>
  <si>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</si>
  <si>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</si>
  <si>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</si>
  <si>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</si>
  <si>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</si>
  <si>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</si>
  <si>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</si>
  <si>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</si>
  <si>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</si>
  <si>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</si>
  <si>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</si>
  <si>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</si>
  <si>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</si>
  <si>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</si>
  <si>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</si>
  <si>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</si>
  <si>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</si>
  <si>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</si>
  <si>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</rPr>
      <t>Priročnik z merili kakovosti za živila v vzgojno - izobraževalnih ustanovah</t>
    </r>
    <r>
      <rPr>
        <sz val="11"/>
        <color indexed="8"/>
        <rFont val="Calibri"/>
        <family val="2"/>
      </rPr>
      <t>, Ministrstvo za zdravje, 2008</t>
    </r>
  </si>
  <si>
    <t>Kraj, datum: ___________________________________________</t>
  </si>
  <si>
    <t>Žig</t>
  </si>
  <si>
    <t>Podpis odgovorne osebe ponudnika: _________________________________</t>
  </si>
  <si>
    <t>I</t>
  </si>
  <si>
    <t>KRUH, PEKOVSKO PECIVO IN SLAŠČICE</t>
  </si>
  <si>
    <t>KRUH BELI PŠENIČNI, štruca ali model, rezana, pakirana, iz pšenične bele moke, brez aditivov, 1 kg</t>
  </si>
  <si>
    <t>KRUH BELI, francoz, štruca, rezana, pakirana, 500 g</t>
  </si>
  <si>
    <t>KRUH POLBELI PŠENIČNI, štruca ali model, rezan, pakiran, brez aditivov, 1 kg</t>
  </si>
  <si>
    <t>KRUH ČRNI PŠENIČNI, štruca ali model, iz pšenične moke tip 1100, rezan, pakiran, brez aditivov, 1 kg</t>
  </si>
  <si>
    <t>KRUH KORUZNI, štruca ali model, iz pšenične moke in vsaj 30 % koruzne moke ali zdroba, brez aditivov, rezan, pakiran, 1 kg</t>
  </si>
  <si>
    <t>KRUH POLNOZRNATI, štruca ali model, iz črne pšenične moke, otrobov, kosmičev in semen, brez aditivov, rezan, pakiran, 1 kg</t>
  </si>
  <si>
    <t>ŽEMLJA, bela, rezana, 80 g</t>
  </si>
  <si>
    <t>ŽEMLJA, bela, rezana, 100 g</t>
  </si>
  <si>
    <t>ŽEMLJA, graham, rezana, 80 g</t>
  </si>
  <si>
    <t>ŽEMLJA, koruzna, rezana, 60 g</t>
  </si>
  <si>
    <t>ŽEMLJA, koruzna, rezana, 80 g</t>
  </si>
  <si>
    <t>BOMBETKA, bela, rezana, 80 g</t>
  </si>
  <si>
    <t>BOMBETKA, graham, rezana, 80 g</t>
  </si>
  <si>
    <t>BOMBETKA, ovsena, rezana, 60 g</t>
  </si>
  <si>
    <t>BOMBETKA, ovsena, rezana, 80 g</t>
  </si>
  <si>
    <t>BOMBETKA, ovsena, rezana, 100 g</t>
  </si>
  <si>
    <t>ŠTRUČKA, polnozrnata, 80 g</t>
  </si>
  <si>
    <t>MAKOVKA, štručka s posipom, 80 g</t>
  </si>
  <si>
    <t>PLETENKA s sezamom, 80 g</t>
  </si>
  <si>
    <t>KAJZERICA, rezana, 60 g</t>
  </si>
  <si>
    <t>KAJZERICA, rezana, 80 g</t>
  </si>
  <si>
    <t>KROF, z marelično marmelado, 80 g</t>
  </si>
  <si>
    <t>KROF, z marelično marmelado, 100 g</t>
  </si>
  <si>
    <t>ROGLJIČEK z orehovim nadevom, 80 g</t>
  </si>
  <si>
    <t>BUHTELJ z marmelado, 80 g</t>
  </si>
  <si>
    <t>DROBTINE BELE, pakirane 1 kg</t>
  </si>
  <si>
    <t>Naziv: OŠ Gustava Šiliha Laporje</t>
  </si>
  <si>
    <t>Naslov: Laporje 31, 2318 Laporje</t>
  </si>
  <si>
    <t>ID za DDV:  36415006</t>
  </si>
  <si>
    <t>na naslov Laporje 31, 2318 Laporje, od 7.00 do 14.30</t>
  </si>
  <si>
    <t>BIO PIRINO PECIVO, 80 g</t>
  </si>
  <si>
    <t>Kruh in pekovski izdelki morajo biti brez konzervansov in aditivov, z zmanjšano količino dodane soli.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</si>
  <si>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</si>
  <si>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</si>
  <si>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</si>
  <si>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</si>
  <si>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</si>
  <si>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</si>
  <si>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</si>
  <si>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Matična številka: 5087643000</t>
  </si>
  <si>
    <t>Transakcijski račun: SI56 013136030680386</t>
  </si>
  <si>
    <t>I.5 DROBTINE</t>
  </si>
  <si>
    <t>I.4 SLAŠČICE</t>
  </si>
  <si>
    <t>I.3 PEKOVSKI IZDELKI</t>
  </si>
  <si>
    <t>I.2 PEKOVSKO PECIVO RAZLIČNIH OBLIK</t>
  </si>
  <si>
    <t>I.1 KRUH</t>
  </si>
  <si>
    <t>KRUH, OVSENI, Z OVSENIMI KOSMIČI, štruca ali model, brez aditivov, rezan, pakiran, 1 kg</t>
  </si>
  <si>
    <t>ŠTRUČKA, mlečna, pecivo, s posipom, 80 g</t>
  </si>
  <si>
    <t>ŠTRUČKA, mlečna, pecivo, brez POSIPA, 80 g</t>
  </si>
  <si>
    <t>KRUH, MLEČNI, model, z dodatkom mleka, brez aditivov, rezan, pakiran, 1 kg</t>
  </si>
  <si>
    <t>BIO KRUH, PIRIN, REZAN, PAKIRAN, 1KG</t>
  </si>
  <si>
    <t>BIO KRUH, OVSEN, rezan, pakiran, 1 kg</t>
  </si>
  <si>
    <t>BIO BOMBETKA, ovsena, 60 g</t>
  </si>
  <si>
    <t>ŠTRUČKA S SIROM IN ŠUNKO, 80 g</t>
  </si>
  <si>
    <t>ŠTRUČKA, HOT DOG, razpolovljena, izdolbena, 80 g</t>
  </si>
  <si>
    <t>ŠTRUČKA, koruzna, s posipom bučnih semen, 100 g</t>
  </si>
  <si>
    <t>ŠTRUČKA, koruzna, s posipom bučnih semen, 80 g</t>
  </si>
  <si>
    <t>ŽEMLJA, graham, rezana, 30 g</t>
  </si>
  <si>
    <t>KEKSI, DOMAČI, sveži, mešanica različnih keksov, pakirani, 1 kg</t>
  </si>
  <si>
    <t>KEKSI, POLNOZRNATI, sveži, iz polnozrnate moke, pakirani, 1 kg</t>
  </si>
  <si>
    <t>POTICA, MAKOVA, sveža, iz kvašenega testa z makovim nadevom, različnih oblik, pakirana, 1 kg</t>
  </si>
  <si>
    <t>POTICA, OREHOVA, sveža, iz kvašenega testa z orehovim nadevom, različnih oblik, pakirana, 1 kg</t>
  </si>
  <si>
    <t>Slaščice morajo biti izdelane brez konzervansov in aditivov, iz klasičnih sestavin kot so jajca, moka, sladkor, mleko, čokolada in drugi.</t>
  </si>
  <si>
    <t>Naziv:</t>
  </si>
  <si>
    <t xml:space="preserve">Naslov: </t>
  </si>
  <si>
    <t>ID za DDV:</t>
  </si>
  <si>
    <t xml:space="preserve">matična številka: </t>
  </si>
  <si>
    <t>transakcijski račun:</t>
  </si>
  <si>
    <t>SAOP</t>
  </si>
  <si>
    <r>
      <t xml:space="preserve">BIO KRUH, PŠENIČNI, </t>
    </r>
    <r>
      <rPr>
        <sz val="10"/>
        <color indexed="10"/>
        <rFont val="Arial"/>
        <family val="2"/>
      </rPr>
      <t>ČRNI, BELI ALI MEŠANI</t>
    </r>
    <r>
      <rPr>
        <sz val="10"/>
        <rFont val="Arial"/>
        <family val="2"/>
      </rPr>
      <t xml:space="preserve">, rezan pakiran, </t>
    </r>
  </si>
  <si>
    <r>
      <t xml:space="preserve">BOMBETKA, koruzna, rezana, </t>
    </r>
    <r>
      <rPr>
        <sz val="10"/>
        <color indexed="10"/>
        <rFont val="Arial"/>
        <family val="2"/>
      </rPr>
      <t>50 g</t>
    </r>
  </si>
  <si>
    <r>
      <t xml:space="preserve">PIZZA, šunka in sir, </t>
    </r>
    <r>
      <rPr>
        <sz val="10"/>
        <color indexed="10"/>
        <rFont val="Arial"/>
        <family val="2"/>
      </rPr>
      <t>150-160 g</t>
    </r>
  </si>
  <si>
    <r>
      <t xml:space="preserve">PLETENKA s sezamom, </t>
    </r>
    <r>
      <rPr>
        <sz val="10"/>
        <color indexed="10"/>
        <rFont val="Arial"/>
        <family val="2"/>
      </rPr>
      <t>70 g</t>
    </r>
  </si>
  <si>
    <r>
      <t xml:space="preserve">ŠTRUČKA S SEMENI, </t>
    </r>
    <r>
      <rPr>
        <sz val="10"/>
        <color indexed="10"/>
        <rFont val="Arial"/>
        <family val="2"/>
      </rPr>
      <t>60 g</t>
    </r>
  </si>
  <si>
    <r>
      <t xml:space="preserve">ŠTRUČKA S SIROM IN ŠUNKO, </t>
    </r>
    <r>
      <rPr>
        <sz val="10"/>
        <color indexed="10"/>
        <rFont val="Arial"/>
        <family val="2"/>
      </rPr>
      <t>150 g</t>
    </r>
  </si>
  <si>
    <r>
      <t xml:space="preserve">ROGLJIČEK z orehovim nadevom, </t>
    </r>
    <r>
      <rPr>
        <sz val="10"/>
        <color indexed="10"/>
        <rFont val="Arial"/>
        <family val="2"/>
      </rPr>
      <t>120 g</t>
    </r>
  </si>
  <si>
    <r>
      <t xml:space="preserve">ROGLJIČEK z marmelado, </t>
    </r>
    <r>
      <rPr>
        <sz val="10"/>
        <color indexed="10"/>
        <rFont val="Arial"/>
        <family val="2"/>
      </rPr>
      <t>80 g</t>
    </r>
  </si>
  <si>
    <r>
      <t>ROGLJIČEK, f</t>
    </r>
    <r>
      <rPr>
        <sz val="10"/>
        <color indexed="10"/>
        <rFont val="Arial"/>
        <family val="2"/>
      </rPr>
      <t>rancoski,</t>
    </r>
    <r>
      <rPr>
        <sz val="10"/>
        <rFont val="Arial"/>
        <family val="2"/>
      </rPr>
      <t xml:space="preserve"> polnozrnati,</t>
    </r>
    <r>
      <rPr>
        <sz val="10"/>
        <color indexed="10"/>
        <rFont val="Arial"/>
        <family val="2"/>
      </rPr>
      <t xml:space="preserve"> 60 g</t>
    </r>
  </si>
  <si>
    <r>
      <t xml:space="preserve">MAFIN, </t>
    </r>
    <r>
      <rPr>
        <sz val="10"/>
        <color indexed="10"/>
        <rFont val="Arial"/>
        <family val="2"/>
      </rPr>
      <t xml:space="preserve">različni okusi, </t>
    </r>
    <r>
      <rPr>
        <sz val="10"/>
        <color indexed="8"/>
        <rFont val="Arial"/>
        <family val="2"/>
      </rPr>
      <t>80 g</t>
    </r>
  </si>
  <si>
    <t>SLADICA, sezonska, 120 g</t>
  </si>
  <si>
    <t>ROGLJIČEK z orehovim nadevom, 120 g, pakiran</t>
  </si>
  <si>
    <t>ŠTRUČKA, sirova, 100 g</t>
  </si>
  <si>
    <t>ŠTRUČKA, sirova, 80 g</t>
  </si>
  <si>
    <t>ŠTRUČKA, sirova, 80 g, pakirana</t>
  </si>
  <si>
    <t>ŠTRUČKA S SIROM IN ŠUNKO, 150 g, pakirana</t>
  </si>
  <si>
    <t>ŠTRUČKA, HOT DOG, razpolovljena, izdolbena, 100 g</t>
  </si>
  <si>
    <r>
      <t xml:space="preserve">ŽEMLJA, graham, rezana, </t>
    </r>
    <r>
      <rPr>
        <sz val="10"/>
        <color indexed="10"/>
        <rFont val="Arial"/>
        <family val="2"/>
      </rPr>
      <t xml:space="preserve">55 g </t>
    </r>
  </si>
  <si>
    <t>ŽEMLJA, bela, rezana, 55 g</t>
  </si>
  <si>
    <t>TESTO, vlečeno, sveže, 500 g</t>
  </si>
  <si>
    <t>MAKOVKA, štručka s posipom, 80 g, pakirana</t>
  </si>
  <si>
    <t>MAFIN, različni okusi, 50 g</t>
  </si>
  <si>
    <r>
      <t xml:space="preserve">ROGLJIČEK, francoski, polnozrnati, z marmelado, </t>
    </r>
    <r>
      <rPr>
        <sz val="10"/>
        <color indexed="10"/>
        <rFont val="Arial"/>
        <family val="2"/>
      </rPr>
      <t>70 g</t>
    </r>
  </si>
  <si>
    <t>SENDVIČ, šunka, sir, 180 g, pakiran</t>
  </si>
  <si>
    <t>SENDIVČ, piščančji, 170 g, pakiran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</si>
</sst>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34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35" fillId="40" borderId="6" applyNumberFormat="0" applyAlignment="0" applyProtection="0"/>
    <xf numFmtId="0" fontId="14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41" borderId="0" applyNumberFormat="0" applyBorder="0" applyAlignment="0" applyProtection="0"/>
    <xf numFmtId="0" fontId="40" fillId="42" borderId="0" applyNumberFormat="0" applyBorder="0" applyAlignment="0" applyProtection="0"/>
    <xf numFmtId="0" fontId="1" fillId="43" borderId="11" applyNumberFormat="0" applyFont="0" applyAlignment="0" applyProtection="0"/>
    <xf numFmtId="9" fontId="0" fillId="0" borderId="0" applyFont="0" applyFill="0" applyBorder="0" applyAlignment="0" applyProtection="0"/>
    <xf numFmtId="0" fontId="0" fillId="44" borderId="12" applyNumberFormat="0" applyFont="0" applyAlignment="0" applyProtection="0"/>
    <xf numFmtId="0" fontId="41" fillId="0" borderId="0" applyNumberFormat="0" applyFill="0" applyBorder="0" applyAlignment="0" applyProtection="0"/>
    <xf numFmtId="0" fontId="16" fillId="13" borderId="13" applyNumberFormat="0" applyAlignment="0" applyProtection="0"/>
    <xf numFmtId="0" fontId="42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43" fillId="0" borderId="14" applyNumberFormat="0" applyFill="0" applyAlignment="0" applyProtection="0"/>
    <xf numFmtId="0" fontId="44" fillId="51" borderId="15" applyNumberFormat="0" applyAlignment="0" applyProtection="0"/>
    <xf numFmtId="0" fontId="45" fillId="40" borderId="16" applyNumberFormat="0" applyAlignment="0" applyProtection="0"/>
    <xf numFmtId="0" fontId="46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3" borderId="16" applyNumberFormat="0" applyAlignment="0" applyProtection="0"/>
    <xf numFmtId="0" fontId="4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" fontId="0" fillId="0" borderId="19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21" fillId="8" borderId="20" xfId="0" applyFont="1" applyFill="1" applyBorder="1" applyAlignment="1" applyProtection="1">
      <alignment horizontal="center" vertical="center" wrapText="1"/>
      <protection/>
    </xf>
    <xf numFmtId="0" fontId="21" fillId="8" borderId="21" xfId="0" applyFont="1" applyFill="1" applyBorder="1" applyAlignment="1" applyProtection="1">
      <alignment horizontal="center" vertical="center" wrapText="1"/>
      <protection/>
    </xf>
    <xf numFmtId="0" fontId="21" fillId="43" borderId="21" xfId="0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 applyProtection="1">
      <alignment horizontal="center" vertical="center" wrapText="1"/>
      <protection/>
    </xf>
    <xf numFmtId="0" fontId="21" fillId="33" borderId="21" xfId="0" applyFont="1" applyFill="1" applyBorder="1" applyAlignment="1" applyProtection="1">
      <alignment horizontal="center" vertical="center" wrapText="1"/>
      <protection/>
    </xf>
    <xf numFmtId="0" fontId="26" fillId="8" borderId="22" xfId="0" applyFont="1" applyFill="1" applyBorder="1" applyAlignment="1" applyProtection="1">
      <alignment horizontal="center" wrapText="1"/>
      <protection/>
    </xf>
    <xf numFmtId="0" fontId="26" fillId="8" borderId="19" xfId="0" applyFont="1" applyFill="1" applyBorder="1" applyAlignment="1" applyProtection="1">
      <alignment horizontal="center" wrapText="1"/>
      <protection/>
    </xf>
    <xf numFmtId="0" fontId="26" fillId="43" borderId="19" xfId="0" applyFont="1" applyFill="1" applyBorder="1" applyAlignment="1" applyProtection="1">
      <alignment horizontal="center" wrapText="1"/>
      <protection/>
    </xf>
    <xf numFmtId="0" fontId="26" fillId="9" borderId="19" xfId="0" applyFont="1" applyFill="1" applyBorder="1" applyAlignment="1" applyProtection="1">
      <alignment horizontal="center" wrapText="1"/>
      <protection/>
    </xf>
    <xf numFmtId="0" fontId="26" fillId="33" borderId="19" xfId="0" applyFont="1" applyFill="1" applyBorder="1" applyAlignment="1" applyProtection="1">
      <alignment horizontal="center" wrapText="1"/>
      <protection/>
    </xf>
    <xf numFmtId="0" fontId="26" fillId="0" borderId="0" xfId="0" applyFont="1" applyAlignment="1" applyProtection="1">
      <alignment horizontal="center" wrapText="1"/>
      <protection/>
    </xf>
    <xf numFmtId="4" fontId="0" fillId="0" borderId="19" xfId="0" applyNumberFormat="1" applyBorder="1" applyAlignment="1" applyProtection="1">
      <alignment horizontal="center" vertical="center" wrapText="1"/>
      <protection/>
    </xf>
    <xf numFmtId="164" fontId="0" fillId="0" borderId="19" xfId="0" applyNumberFormat="1" applyBorder="1" applyAlignment="1" applyProtection="1">
      <alignment horizontal="center" vertical="center" wrapText="1"/>
      <protection/>
    </xf>
    <xf numFmtId="4" fontId="0" fillId="9" borderId="19" xfId="0" applyNumberFormat="1" applyFill="1" applyBorder="1" applyAlignment="1" applyProtection="1">
      <alignment horizontal="center" vertical="center" wrapText="1"/>
      <protection/>
    </xf>
    <xf numFmtId="0" fontId="18" fillId="22" borderId="2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2" fontId="0" fillId="9" borderId="19" xfId="0" applyNumberForma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20" borderId="19" xfId="0" applyFill="1" applyBorder="1" applyAlignment="1" applyProtection="1">
      <alignment horizontal="center" vertical="center"/>
      <protection/>
    </xf>
    <xf numFmtId="0" fontId="1" fillId="20" borderId="19" xfId="0" applyFont="1" applyFill="1" applyBorder="1" applyAlignment="1" applyProtection="1">
      <alignment horizontal="center" vertical="center" wrapText="1"/>
      <protection/>
    </xf>
    <xf numFmtId="0" fontId="24" fillId="20" borderId="19" xfId="0" applyFont="1" applyFill="1" applyBorder="1" applyAlignment="1" applyProtection="1">
      <alignment horizontal="center" vertical="center"/>
      <protection/>
    </xf>
    <xf numFmtId="0" fontId="21" fillId="20" borderId="19" xfId="0" applyFont="1" applyFill="1" applyBorder="1" applyAlignment="1" applyProtection="1">
      <alignment horizontal="center" vertical="center" wrapText="1"/>
      <protection/>
    </xf>
    <xf numFmtId="0" fontId="18" fillId="22" borderId="23" xfId="0" applyFont="1" applyFill="1" applyBorder="1" applyAlignment="1" applyProtection="1">
      <alignment wrapText="1"/>
      <protection/>
    </xf>
    <xf numFmtId="0" fontId="27" fillId="22" borderId="23" xfId="0" applyFont="1" applyFill="1" applyBorder="1" applyAlignment="1" applyProtection="1">
      <alignment horizontal="left" vertical="center" wrapText="1"/>
      <protection/>
    </xf>
    <xf numFmtId="2" fontId="18" fillId="22" borderId="23" xfId="0" applyNumberFormat="1" applyFont="1" applyFill="1" applyBorder="1" applyAlignment="1" applyProtection="1">
      <alignment horizontal="center" vertical="center" wrapText="1"/>
      <protection/>
    </xf>
    <xf numFmtId="2" fontId="18" fillId="22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8" fillId="22" borderId="23" xfId="0" applyFont="1" applyFill="1" applyBorder="1" applyAlignment="1" applyProtection="1">
      <alignment horizontal="center"/>
      <protection/>
    </xf>
    <xf numFmtId="0" fontId="27" fillId="22" borderId="23" xfId="0" applyFont="1" applyFill="1" applyBorder="1" applyAlignment="1" applyProtection="1">
      <alignment horizontal="center" vertical="center" wrapText="1"/>
      <protection/>
    </xf>
    <xf numFmtId="4" fontId="18" fillId="22" borderId="23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0" fillId="20" borderId="19" xfId="0" applyFill="1" applyBorder="1" applyAlignment="1" applyProtection="1">
      <alignment horizontal="center" vertical="center"/>
      <protection locked="0"/>
    </xf>
    <xf numFmtId="0" fontId="24" fillId="20" borderId="19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wrapText="1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1" fillId="8" borderId="25" xfId="0" applyFont="1" applyFill="1" applyBorder="1" applyAlignment="1" applyProtection="1">
      <alignment horizontal="center" vertical="center" wrapText="1"/>
      <protection/>
    </xf>
    <xf numFmtId="0" fontId="26" fillId="8" borderId="26" xfId="0" applyFont="1" applyFill="1" applyBorder="1" applyAlignment="1" applyProtection="1">
      <alignment horizontal="center" wrapText="1"/>
      <protection/>
    </xf>
    <xf numFmtId="0" fontId="0" fillId="20" borderId="26" xfId="0" applyFill="1" applyBorder="1" applyAlignment="1" applyProtection="1">
      <alignment horizontal="center" vertical="center"/>
      <protection/>
    </xf>
    <xf numFmtId="0" fontId="24" fillId="20" borderId="26" xfId="0" applyFont="1" applyFill="1" applyBorder="1" applyAlignment="1" applyProtection="1">
      <alignment horizontal="center" vertical="center"/>
      <protection/>
    </xf>
    <xf numFmtId="0" fontId="18" fillId="22" borderId="27" xfId="0" applyFont="1" applyFill="1" applyBorder="1" applyAlignment="1" applyProtection="1">
      <alignment horizontal="center"/>
      <protection/>
    </xf>
    <xf numFmtId="0" fontId="28" fillId="15" borderId="19" xfId="0" applyFont="1" applyFill="1" applyBorder="1" applyAlignment="1" applyProtection="1">
      <alignment wrapText="1"/>
      <protection/>
    </xf>
    <xf numFmtId="0" fontId="28" fillId="15" borderId="19" xfId="0" applyFont="1" applyFill="1" applyBorder="1" applyAlignment="1" applyProtection="1">
      <alignment horizontal="center" wrapText="1"/>
      <protection/>
    </xf>
    <xf numFmtId="0" fontId="28" fillId="15" borderId="19" xfId="0" applyFont="1" applyFill="1" applyBorder="1" applyAlignment="1" applyProtection="1">
      <alignment/>
      <protection/>
    </xf>
    <xf numFmtId="0" fontId="29" fillId="15" borderId="19" xfId="0" applyFont="1" applyFill="1" applyBorder="1" applyAlignment="1" applyProtection="1">
      <alignment/>
      <protection/>
    </xf>
    <xf numFmtId="0" fontId="0" fillId="15" borderId="19" xfId="0" applyFill="1" applyBorder="1" applyAlignment="1" applyProtection="1">
      <alignment horizontal="center" vertical="center"/>
      <protection/>
    </xf>
    <xf numFmtId="0" fontId="49" fillId="15" borderId="19" xfId="0" applyFont="1" applyFill="1" applyBorder="1" applyAlignment="1" applyProtection="1">
      <alignment/>
      <protection/>
    </xf>
    <xf numFmtId="0" fontId="50" fillId="20" borderId="19" xfId="0" applyFont="1" applyFill="1" applyBorder="1" applyAlignment="1" applyProtection="1">
      <alignment horizontal="center" vertical="center" wrapText="1"/>
      <protection/>
    </xf>
    <xf numFmtId="0" fontId="41" fillId="20" borderId="19" xfId="0" applyFont="1" applyFill="1" applyBorder="1" applyAlignment="1" applyProtection="1">
      <alignment horizontal="center" vertical="center"/>
      <protection/>
    </xf>
    <xf numFmtId="4" fontId="41" fillId="0" borderId="19" xfId="0" applyNumberFormat="1" applyFont="1" applyBorder="1" applyAlignment="1" applyProtection="1">
      <alignment horizontal="center" vertical="center" wrapText="1"/>
      <protection locked="0"/>
    </xf>
    <xf numFmtId="0" fontId="41" fillId="20" borderId="19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/>
      <protection/>
    </xf>
    <xf numFmtId="164" fontId="24" fillId="0" borderId="19" xfId="0" applyNumberFormat="1" applyFont="1" applyBorder="1" applyAlignment="1" applyProtection="1">
      <alignment horizontal="center" vertical="center" wrapText="1"/>
      <protection/>
    </xf>
    <xf numFmtId="164" fontId="41" fillId="0" borderId="19" xfId="0" applyNumberFormat="1" applyFont="1" applyBorder="1" applyAlignment="1" applyProtection="1">
      <alignment horizontal="center" vertical="center" wrapText="1"/>
      <protection/>
    </xf>
    <xf numFmtId="4" fontId="41" fillId="9" borderId="19" xfId="0" applyNumberFormat="1" applyFont="1" applyFill="1" applyBorder="1" applyAlignment="1" applyProtection="1">
      <alignment horizontal="center" vertical="center" wrapText="1"/>
      <protection/>
    </xf>
    <xf numFmtId="0" fontId="41" fillId="20" borderId="26" xfId="0" applyFont="1" applyFill="1" applyBorder="1" applyAlignment="1" applyProtection="1">
      <alignment horizontal="center" vertical="center"/>
      <protection/>
    </xf>
    <xf numFmtId="0" fontId="3" fillId="0" borderId="0" xfId="77" applyFont="1" applyAlignment="1" applyProtection="1">
      <alignment horizontal="left" vertical="center" wrapText="1"/>
      <protection locked="0"/>
    </xf>
    <xf numFmtId="0" fontId="3" fillId="0" borderId="0" xfId="77" applyFont="1" applyAlignment="1" applyProtection="1">
      <alignment horizontal="left" vertical="center" wrapText="1"/>
      <protection/>
    </xf>
    <xf numFmtId="0" fontId="2" fillId="0" borderId="28" xfId="77" applyFont="1" applyBorder="1" applyAlignment="1" applyProtection="1">
      <alignment horizontal="left" wrapText="1"/>
      <protection/>
    </xf>
    <xf numFmtId="0" fontId="2" fillId="0" borderId="29" xfId="77" applyFont="1" applyBorder="1" applyAlignment="1" applyProtection="1">
      <alignment horizontal="left" wrapText="1"/>
      <protection locked="0"/>
    </xf>
    <xf numFmtId="0" fontId="2" fillId="0" borderId="29" xfId="77" applyFont="1" applyBorder="1" applyAlignment="1" applyProtection="1">
      <alignment horizontal="left" wrapText="1"/>
      <protection/>
    </xf>
    <xf numFmtId="0" fontId="2" fillId="0" borderId="28" xfId="77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/>
    </xf>
    <xf numFmtId="0" fontId="18" fillId="22" borderId="28" xfId="0" applyFont="1" applyFill="1" applyBorder="1" applyAlignment="1" applyProtection="1">
      <alignment horizontal="center"/>
      <protection/>
    </xf>
    <xf numFmtId="0" fontId="18" fillId="22" borderId="28" xfId="0" applyFont="1" applyFill="1" applyBorder="1" applyAlignment="1" applyProtection="1">
      <alignment horizontal="center"/>
      <protection/>
    </xf>
    <xf numFmtId="0" fontId="18" fillId="22" borderId="28" xfId="0" applyFont="1" applyFill="1" applyBorder="1" applyAlignment="1" applyProtection="1">
      <alignment horizontal="center" vertical="center"/>
      <protection/>
    </xf>
    <xf numFmtId="0" fontId="18" fillId="22" borderId="28" xfId="0" applyFont="1" applyFill="1" applyBorder="1" applyAlignment="1" applyProtection="1">
      <alignment horizontal="center" vertical="center"/>
      <protection/>
    </xf>
    <xf numFmtId="0" fontId="25" fillId="22" borderId="2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18" fillId="22" borderId="30" xfId="0" applyFont="1" applyFill="1" applyBorder="1" applyAlignment="1" applyProtection="1">
      <alignment horizontal="center" wrapText="1"/>
      <protection/>
    </xf>
    <xf numFmtId="0" fontId="18" fillId="22" borderId="2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18" fillId="0" borderId="29" xfId="0" applyFont="1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zhod" xfId="68"/>
    <cellStyle name="Linked Cell" xfId="69"/>
    <cellStyle name="Naslov" xfId="70"/>
    <cellStyle name="Naslov 1" xfId="71"/>
    <cellStyle name="Naslov 2" xfId="72"/>
    <cellStyle name="Naslov 3" xfId="73"/>
    <cellStyle name="Naslov 4" xfId="74"/>
    <cellStyle name="Navadno 2" xfId="75"/>
    <cellStyle name="Navadno 3" xfId="76"/>
    <cellStyle name="Navadno 4" xfId="77"/>
    <cellStyle name="Navadno 5" xfId="78"/>
    <cellStyle name="Navadno 6" xfId="79"/>
    <cellStyle name="Neutral" xfId="80"/>
    <cellStyle name="Nevtralno" xfId="81"/>
    <cellStyle name="Note" xfId="82"/>
    <cellStyle name="Percent" xfId="83"/>
    <cellStyle name="Opomba" xfId="84"/>
    <cellStyle name="Opozorilo" xfId="85"/>
    <cellStyle name="Output" xfId="86"/>
    <cellStyle name="Pojasnjevalno besedilo" xfId="87"/>
    <cellStyle name="Poudarek1" xfId="88"/>
    <cellStyle name="Poudarek2" xfId="89"/>
    <cellStyle name="Poudarek3" xfId="90"/>
    <cellStyle name="Poudarek4" xfId="91"/>
    <cellStyle name="Poudarek5" xfId="92"/>
    <cellStyle name="Poudarek6" xfId="93"/>
    <cellStyle name="Povezana celica" xfId="94"/>
    <cellStyle name="Preveri celico" xfId="95"/>
    <cellStyle name="Računanje" xfId="96"/>
    <cellStyle name="Slabo" xfId="97"/>
    <cellStyle name="Title" xfId="98"/>
    <cellStyle name="Total" xfId="99"/>
    <cellStyle name="Currency" xfId="100"/>
    <cellStyle name="Currency [0]" xfId="101"/>
    <cellStyle name="Comma" xfId="102"/>
    <cellStyle name="Comma [0]" xfId="103"/>
    <cellStyle name="Vnos" xfId="104"/>
    <cellStyle name="Vsota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143"/>
  <sheetViews>
    <sheetView tabSelected="1" view="pageBreakPreview" zoomScale="85" zoomScaleSheetLayoutView="85" zoomScalePageLayoutView="0" workbookViewId="0" topLeftCell="A1">
      <selection activeCell="B50" sqref="B50:B54"/>
    </sheetView>
  </sheetViews>
  <sheetFormatPr defaultColWidth="9.140625" defaultRowHeight="15"/>
  <cols>
    <col min="1" max="1" width="4.57421875" style="46" bestFit="1" customWidth="1"/>
    <col min="2" max="2" width="7.140625" style="24" customWidth="1"/>
    <col min="3" max="3" width="29.8515625" style="24" customWidth="1"/>
    <col min="4" max="4" width="10.28125" style="24" customWidth="1"/>
    <col min="5" max="5" width="9.140625" style="24" customWidth="1"/>
    <col min="6" max="7" width="10.28125" style="24" customWidth="1"/>
    <col min="8" max="8" width="13.7109375" style="24" customWidth="1"/>
    <col min="9" max="9" width="14.28125" style="24" customWidth="1"/>
    <col min="10" max="10" width="19.7109375" style="24" customWidth="1"/>
    <col min="11" max="11" width="22.00390625" style="24" customWidth="1"/>
    <col min="12" max="12" width="21.57421875" style="24" customWidth="1"/>
    <col min="13" max="13" width="9.140625" style="24" customWidth="1"/>
    <col min="14" max="14" width="11.8515625" style="24" customWidth="1"/>
    <col min="15" max="16384" width="9.140625" style="24" customWidth="1"/>
  </cols>
  <sheetData>
    <row r="1" spans="1:12" s="2" customFormat="1" ht="26.25" customHeight="1">
      <c r="A1" s="45"/>
      <c r="B1" s="69" t="s">
        <v>18</v>
      </c>
      <c r="C1" s="69"/>
      <c r="D1" s="69"/>
      <c r="E1" s="69"/>
      <c r="I1" s="70" t="s">
        <v>19</v>
      </c>
      <c r="J1" s="70"/>
      <c r="K1" s="70"/>
      <c r="L1" s="70"/>
    </row>
    <row r="2" spans="1:12" s="2" customFormat="1" ht="15">
      <c r="A2" s="45"/>
      <c r="B2" s="72" t="s">
        <v>142</v>
      </c>
      <c r="C2" s="72"/>
      <c r="D2" s="72"/>
      <c r="E2" s="72"/>
      <c r="I2" s="73" t="s">
        <v>105</v>
      </c>
      <c r="J2" s="73"/>
      <c r="K2" s="73"/>
      <c r="L2" s="73"/>
    </row>
    <row r="3" spans="1:12" s="2" customFormat="1" ht="15">
      <c r="A3" s="45"/>
      <c r="B3" s="74" t="s">
        <v>143</v>
      </c>
      <c r="C3" s="74"/>
      <c r="D3" s="74"/>
      <c r="E3" s="74"/>
      <c r="I3" s="71" t="s">
        <v>106</v>
      </c>
      <c r="J3" s="71"/>
      <c r="K3" s="71"/>
      <c r="L3" s="71"/>
    </row>
    <row r="4" spans="1:12" s="2" customFormat="1" ht="15">
      <c r="A4" s="45"/>
      <c r="B4" s="74" t="s">
        <v>144</v>
      </c>
      <c r="C4" s="74"/>
      <c r="D4" s="74"/>
      <c r="E4" s="74"/>
      <c r="I4" s="71" t="s">
        <v>107</v>
      </c>
      <c r="J4" s="71"/>
      <c r="K4" s="71"/>
      <c r="L4" s="71"/>
    </row>
    <row r="5" spans="1:12" s="2" customFormat="1" ht="15">
      <c r="A5" s="45"/>
      <c r="B5" s="74" t="s">
        <v>145</v>
      </c>
      <c r="C5" s="74"/>
      <c r="D5" s="74"/>
      <c r="E5" s="74"/>
      <c r="I5" s="71" t="s">
        <v>118</v>
      </c>
      <c r="J5" s="71"/>
      <c r="K5" s="71"/>
      <c r="L5" s="71"/>
    </row>
    <row r="6" spans="1:12" s="2" customFormat="1" ht="15">
      <c r="A6" s="45"/>
      <c r="B6" s="74" t="s">
        <v>146</v>
      </c>
      <c r="C6" s="74"/>
      <c r="D6" s="74"/>
      <c r="E6" s="74"/>
      <c r="I6" s="71" t="s">
        <v>119</v>
      </c>
      <c r="J6" s="71"/>
      <c r="K6" s="71"/>
      <c r="L6" s="71"/>
    </row>
    <row r="8" ht="18.75">
      <c r="H8" s="25" t="s">
        <v>20</v>
      </c>
    </row>
    <row r="9" spans="6:8" ht="18.75">
      <c r="F9" s="26" t="s">
        <v>67</v>
      </c>
      <c r="G9" s="25" t="s">
        <v>77</v>
      </c>
      <c r="H9" s="27" t="s">
        <v>78</v>
      </c>
    </row>
    <row r="10" ht="15.75" thickBot="1"/>
    <row r="11" spans="1:14" s="2" customFormat="1" ht="51">
      <c r="A11" s="54" t="s">
        <v>147</v>
      </c>
      <c r="B11" s="49" t="s">
        <v>21</v>
      </c>
      <c r="C11" s="4" t="s">
        <v>66</v>
      </c>
      <c r="D11" s="4" t="s">
        <v>22</v>
      </c>
      <c r="E11" s="4" t="s">
        <v>23</v>
      </c>
      <c r="F11" s="5" t="s">
        <v>24</v>
      </c>
      <c r="G11" s="5" t="s">
        <v>113</v>
      </c>
      <c r="H11" s="6" t="s">
        <v>25</v>
      </c>
      <c r="I11" s="6" t="s">
        <v>26</v>
      </c>
      <c r="J11" s="7" t="s">
        <v>27</v>
      </c>
      <c r="K11" s="7" t="s">
        <v>35</v>
      </c>
      <c r="L11" s="7" t="s">
        <v>28</v>
      </c>
      <c r="M11" s="7" t="s">
        <v>113</v>
      </c>
      <c r="N11" s="6" t="s">
        <v>43</v>
      </c>
    </row>
    <row r="12" spans="1:14" s="13" customFormat="1" ht="18" customHeight="1">
      <c r="A12" s="55"/>
      <c r="B12" s="50">
        <v>0</v>
      </c>
      <c r="C12" s="9">
        <v>1</v>
      </c>
      <c r="D12" s="9">
        <v>2</v>
      </c>
      <c r="E12" s="9">
        <v>3</v>
      </c>
      <c r="F12" s="10">
        <v>4</v>
      </c>
      <c r="G12" s="10">
        <v>5</v>
      </c>
      <c r="H12" s="11" t="s">
        <v>114</v>
      </c>
      <c r="I12" s="11" t="s">
        <v>29</v>
      </c>
      <c r="J12" s="12">
        <v>8</v>
      </c>
      <c r="K12" s="12">
        <v>9</v>
      </c>
      <c r="L12" s="12">
        <v>10</v>
      </c>
      <c r="M12" s="12">
        <v>11</v>
      </c>
      <c r="N12" s="11" t="s">
        <v>115</v>
      </c>
    </row>
    <row r="13" spans="1:14" ht="15">
      <c r="A13" s="56"/>
      <c r="B13" s="76" t="s">
        <v>124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25.5">
      <c r="A14" s="56">
        <v>1277</v>
      </c>
      <c r="B14" s="51">
        <v>1</v>
      </c>
      <c r="C14" s="29" t="s">
        <v>130</v>
      </c>
      <c r="D14" s="28">
        <v>200</v>
      </c>
      <c r="E14" s="58" t="s">
        <v>33</v>
      </c>
      <c r="F14" s="1"/>
      <c r="G14" s="15">
        <v>9.5</v>
      </c>
      <c r="H14" s="16">
        <f aca="true" t="shared" si="0" ref="H14:H28">F14*1.095</f>
        <v>0</v>
      </c>
      <c r="I14" s="16">
        <f aca="true" t="shared" si="1" ref="I14:I28">H14*D14</f>
        <v>0</v>
      </c>
      <c r="J14" s="1"/>
      <c r="K14" s="43"/>
      <c r="L14" s="1"/>
      <c r="M14" s="15">
        <v>9.5</v>
      </c>
      <c r="N14" s="16">
        <f aca="true" t="shared" si="2" ref="N14:N28">L14*1.095</f>
        <v>0</v>
      </c>
    </row>
    <row r="15" spans="1:14" ht="25.5">
      <c r="A15" s="56">
        <v>1278</v>
      </c>
      <c r="B15" s="51">
        <f>B14+1</f>
        <v>2</v>
      </c>
      <c r="C15" s="29" t="s">
        <v>129</v>
      </c>
      <c r="D15" s="28">
        <v>200</v>
      </c>
      <c r="E15" s="58" t="s">
        <v>33</v>
      </c>
      <c r="F15" s="1"/>
      <c r="G15" s="15">
        <v>9.5</v>
      </c>
      <c r="H15" s="16">
        <f t="shared" si="0"/>
        <v>0</v>
      </c>
      <c r="I15" s="16">
        <f t="shared" si="1"/>
        <v>0</v>
      </c>
      <c r="J15" s="1"/>
      <c r="K15" s="43"/>
      <c r="L15" s="1"/>
      <c r="M15" s="15">
        <v>9.5</v>
      </c>
      <c r="N15" s="16">
        <f t="shared" si="2"/>
        <v>0</v>
      </c>
    </row>
    <row r="16" spans="1:14" ht="25.5">
      <c r="A16" s="56">
        <v>1279</v>
      </c>
      <c r="B16" s="51">
        <f aca="true" t="shared" si="3" ref="B16:B28">B15+1</f>
        <v>3</v>
      </c>
      <c r="C16" s="29" t="s">
        <v>148</v>
      </c>
      <c r="D16" s="28">
        <v>22</v>
      </c>
      <c r="E16" s="58" t="s">
        <v>33</v>
      </c>
      <c r="F16" s="1"/>
      <c r="G16" s="15">
        <v>9.5</v>
      </c>
      <c r="H16" s="16">
        <f t="shared" si="0"/>
        <v>0</v>
      </c>
      <c r="I16" s="16">
        <f t="shared" si="1"/>
        <v>0</v>
      </c>
      <c r="J16" s="1"/>
      <c r="K16" s="43"/>
      <c r="L16" s="1"/>
      <c r="M16" s="15">
        <v>9.5</v>
      </c>
      <c r="N16" s="16">
        <f t="shared" si="2"/>
        <v>0</v>
      </c>
    </row>
    <row r="17" spans="1:14" ht="38.25">
      <c r="A17" s="56">
        <v>1299</v>
      </c>
      <c r="B17" s="51">
        <f t="shared" si="3"/>
        <v>4</v>
      </c>
      <c r="C17" s="31" t="s">
        <v>2</v>
      </c>
      <c r="D17" s="28">
        <v>33</v>
      </c>
      <c r="E17" s="28" t="s">
        <v>33</v>
      </c>
      <c r="F17" s="1"/>
      <c r="G17" s="15">
        <v>9.5</v>
      </c>
      <c r="H17" s="16">
        <f t="shared" si="0"/>
        <v>0</v>
      </c>
      <c r="I17" s="16">
        <f t="shared" si="1"/>
        <v>0</v>
      </c>
      <c r="J17" s="1"/>
      <c r="K17" s="43"/>
      <c r="L17" s="1"/>
      <c r="M17" s="15">
        <v>9.5</v>
      </c>
      <c r="N17" s="16">
        <f t="shared" si="2"/>
        <v>0</v>
      </c>
    </row>
    <row r="18" spans="1:14" ht="25.5">
      <c r="A18" s="56">
        <v>1301</v>
      </c>
      <c r="B18" s="51">
        <f t="shared" si="3"/>
        <v>5</v>
      </c>
      <c r="C18" s="29" t="s">
        <v>80</v>
      </c>
      <c r="D18" s="28">
        <v>8</v>
      </c>
      <c r="E18" s="28" t="s">
        <v>34</v>
      </c>
      <c r="F18" s="1"/>
      <c r="G18" s="15">
        <v>9.5</v>
      </c>
      <c r="H18" s="16">
        <f t="shared" si="0"/>
        <v>0</v>
      </c>
      <c r="I18" s="16">
        <f t="shared" si="1"/>
        <v>0</v>
      </c>
      <c r="J18" s="1"/>
      <c r="K18" s="43"/>
      <c r="L18" s="1"/>
      <c r="M18" s="15">
        <v>9.5</v>
      </c>
      <c r="N18" s="16">
        <f t="shared" si="2"/>
        <v>0</v>
      </c>
    </row>
    <row r="19" spans="1:14" ht="51">
      <c r="A19" s="56">
        <v>1300</v>
      </c>
      <c r="B19" s="51">
        <f t="shared" si="3"/>
        <v>6</v>
      </c>
      <c r="C19" s="31" t="s">
        <v>79</v>
      </c>
      <c r="D19" s="28">
        <v>46</v>
      </c>
      <c r="E19" s="28" t="s">
        <v>34</v>
      </c>
      <c r="F19" s="1"/>
      <c r="G19" s="15">
        <v>9.5</v>
      </c>
      <c r="H19" s="16">
        <f t="shared" si="0"/>
        <v>0</v>
      </c>
      <c r="I19" s="16">
        <f t="shared" si="1"/>
        <v>0</v>
      </c>
      <c r="J19" s="1"/>
      <c r="K19" s="43"/>
      <c r="L19" s="1"/>
      <c r="M19" s="15">
        <v>9.5</v>
      </c>
      <c r="N19" s="16">
        <f t="shared" si="2"/>
        <v>0</v>
      </c>
    </row>
    <row r="20" spans="1:14" ht="51">
      <c r="A20" s="56">
        <v>1302</v>
      </c>
      <c r="B20" s="51">
        <f t="shared" si="3"/>
        <v>7</v>
      </c>
      <c r="C20" s="31" t="s">
        <v>82</v>
      </c>
      <c r="D20" s="28">
        <v>35</v>
      </c>
      <c r="E20" s="28" t="s">
        <v>34</v>
      </c>
      <c r="F20" s="1"/>
      <c r="G20" s="15">
        <v>9.5</v>
      </c>
      <c r="H20" s="16">
        <f t="shared" si="0"/>
        <v>0</v>
      </c>
      <c r="I20" s="16">
        <f t="shared" si="1"/>
        <v>0</v>
      </c>
      <c r="J20" s="1"/>
      <c r="K20" s="43"/>
      <c r="L20" s="1"/>
      <c r="M20" s="15">
        <v>9.5</v>
      </c>
      <c r="N20" s="16">
        <f t="shared" si="2"/>
        <v>0</v>
      </c>
    </row>
    <row r="21" spans="1:14" ht="38.25">
      <c r="A21" s="56">
        <v>1303</v>
      </c>
      <c r="B21" s="51">
        <f t="shared" si="3"/>
        <v>8</v>
      </c>
      <c r="C21" s="31" t="s">
        <v>3</v>
      </c>
      <c r="D21" s="28">
        <v>5</v>
      </c>
      <c r="E21" s="28" t="s">
        <v>33</v>
      </c>
      <c r="F21" s="1"/>
      <c r="G21" s="15">
        <v>9.5</v>
      </c>
      <c r="H21" s="16">
        <f t="shared" si="0"/>
        <v>0</v>
      </c>
      <c r="I21" s="16">
        <f t="shared" si="1"/>
        <v>0</v>
      </c>
      <c r="J21" s="1"/>
      <c r="K21" s="43"/>
      <c r="L21" s="1"/>
      <c r="M21" s="15">
        <v>9.5</v>
      </c>
      <c r="N21" s="16">
        <f t="shared" si="2"/>
        <v>0</v>
      </c>
    </row>
    <row r="22" spans="1:14" ht="51">
      <c r="A22" s="56">
        <v>1304</v>
      </c>
      <c r="B22" s="51">
        <f t="shared" si="3"/>
        <v>9</v>
      </c>
      <c r="C22" s="31" t="s">
        <v>83</v>
      </c>
      <c r="D22" s="28">
        <v>117</v>
      </c>
      <c r="E22" s="28" t="s">
        <v>34</v>
      </c>
      <c r="F22" s="1"/>
      <c r="G22" s="15">
        <v>9.5</v>
      </c>
      <c r="H22" s="16">
        <f t="shared" si="0"/>
        <v>0</v>
      </c>
      <c r="I22" s="16">
        <f t="shared" si="1"/>
        <v>0</v>
      </c>
      <c r="J22" s="1"/>
      <c r="K22" s="43"/>
      <c r="L22" s="1"/>
      <c r="M22" s="15">
        <v>9.5</v>
      </c>
      <c r="N22" s="16">
        <f t="shared" si="2"/>
        <v>0</v>
      </c>
    </row>
    <row r="23" spans="1:14" ht="38.25">
      <c r="A23" s="56">
        <v>1305</v>
      </c>
      <c r="B23" s="51">
        <f t="shared" si="3"/>
        <v>10</v>
      </c>
      <c r="C23" s="31" t="s">
        <v>0</v>
      </c>
      <c r="D23" s="28">
        <v>265</v>
      </c>
      <c r="E23" s="28" t="s">
        <v>33</v>
      </c>
      <c r="F23" s="1"/>
      <c r="G23" s="15">
        <v>9.5</v>
      </c>
      <c r="H23" s="16">
        <f t="shared" si="0"/>
        <v>0</v>
      </c>
      <c r="I23" s="16">
        <f t="shared" si="1"/>
        <v>0</v>
      </c>
      <c r="J23" s="1"/>
      <c r="K23" s="43"/>
      <c r="L23" s="1"/>
      <c r="M23" s="15">
        <v>9.5</v>
      </c>
      <c r="N23" s="16">
        <f t="shared" si="2"/>
        <v>0</v>
      </c>
    </row>
    <row r="24" spans="1:14" ht="38.25">
      <c r="A24" s="56">
        <v>1306</v>
      </c>
      <c r="B24" s="51">
        <f t="shared" si="3"/>
        <v>11</v>
      </c>
      <c r="C24" s="31" t="s">
        <v>81</v>
      </c>
      <c r="D24" s="28">
        <v>250</v>
      </c>
      <c r="E24" s="28" t="s">
        <v>34</v>
      </c>
      <c r="F24" s="1"/>
      <c r="G24" s="15">
        <v>9.5</v>
      </c>
      <c r="H24" s="16">
        <f t="shared" si="0"/>
        <v>0</v>
      </c>
      <c r="I24" s="16">
        <f t="shared" si="1"/>
        <v>0</v>
      </c>
      <c r="J24" s="1"/>
      <c r="K24" s="43"/>
      <c r="L24" s="1"/>
      <c r="M24" s="15">
        <v>9.5</v>
      </c>
      <c r="N24" s="16">
        <f t="shared" si="2"/>
        <v>0</v>
      </c>
    </row>
    <row r="25" spans="1:14" ht="51">
      <c r="A25" s="56">
        <v>1307</v>
      </c>
      <c r="B25" s="51">
        <f t="shared" si="3"/>
        <v>12</v>
      </c>
      <c r="C25" s="31" t="s">
        <v>84</v>
      </c>
      <c r="D25" s="28">
        <v>285</v>
      </c>
      <c r="E25" s="28" t="s">
        <v>34</v>
      </c>
      <c r="F25" s="1"/>
      <c r="G25" s="15">
        <v>9.5</v>
      </c>
      <c r="H25" s="16">
        <f t="shared" si="0"/>
        <v>0</v>
      </c>
      <c r="I25" s="16">
        <f t="shared" si="1"/>
        <v>0</v>
      </c>
      <c r="J25" s="1"/>
      <c r="K25" s="43"/>
      <c r="L25" s="1"/>
      <c r="M25" s="15">
        <v>9.5</v>
      </c>
      <c r="N25" s="16">
        <f t="shared" si="2"/>
        <v>0</v>
      </c>
    </row>
    <row r="26" spans="1:14" ht="38.25">
      <c r="A26" s="56">
        <v>1308</v>
      </c>
      <c r="B26" s="51">
        <f t="shared" si="3"/>
        <v>13</v>
      </c>
      <c r="C26" s="31" t="s">
        <v>1</v>
      </c>
      <c r="D26" s="28">
        <v>150</v>
      </c>
      <c r="E26" s="28" t="s">
        <v>33</v>
      </c>
      <c r="F26" s="1"/>
      <c r="G26" s="15">
        <v>9.5</v>
      </c>
      <c r="H26" s="16">
        <f t="shared" si="0"/>
        <v>0</v>
      </c>
      <c r="I26" s="16">
        <f t="shared" si="1"/>
        <v>0</v>
      </c>
      <c r="J26" s="1"/>
      <c r="K26" s="43"/>
      <c r="L26" s="1"/>
      <c r="M26" s="15">
        <v>9.5</v>
      </c>
      <c r="N26" s="16">
        <f t="shared" si="2"/>
        <v>0</v>
      </c>
    </row>
    <row r="27" spans="1:14" ht="25.5">
      <c r="A27" s="56">
        <v>1309</v>
      </c>
      <c r="B27" s="51">
        <f t="shared" si="3"/>
        <v>14</v>
      </c>
      <c r="C27" s="29" t="s">
        <v>17</v>
      </c>
      <c r="D27" s="28">
        <v>126</v>
      </c>
      <c r="E27" s="28" t="s">
        <v>33</v>
      </c>
      <c r="F27" s="1"/>
      <c r="G27" s="15">
        <v>9.5</v>
      </c>
      <c r="H27" s="16">
        <f t="shared" si="0"/>
        <v>0</v>
      </c>
      <c r="I27" s="16">
        <f t="shared" si="1"/>
        <v>0</v>
      </c>
      <c r="J27" s="1"/>
      <c r="K27" s="43"/>
      <c r="L27" s="1"/>
      <c r="M27" s="15">
        <v>9.5</v>
      </c>
      <c r="N27" s="16">
        <f t="shared" si="2"/>
        <v>0</v>
      </c>
    </row>
    <row r="28" spans="1:14" ht="38.25">
      <c r="A28" s="56">
        <v>1310</v>
      </c>
      <c r="B28" s="51">
        <f t="shared" si="3"/>
        <v>15</v>
      </c>
      <c r="C28" s="31" t="s">
        <v>128</v>
      </c>
      <c r="D28" s="28">
        <v>10</v>
      </c>
      <c r="E28" s="28" t="s">
        <v>33</v>
      </c>
      <c r="F28" s="1"/>
      <c r="G28" s="15">
        <v>9.5</v>
      </c>
      <c r="H28" s="16">
        <f t="shared" si="0"/>
        <v>0</v>
      </c>
      <c r="I28" s="16">
        <f t="shared" si="1"/>
        <v>0</v>
      </c>
      <c r="J28" s="1"/>
      <c r="K28" s="43"/>
      <c r="L28" s="1"/>
      <c r="M28" s="15">
        <v>9.5</v>
      </c>
      <c r="N28" s="16">
        <f t="shared" si="2"/>
        <v>0</v>
      </c>
    </row>
    <row r="29" spans="1:14" ht="38.25">
      <c r="A29" s="56">
        <v>1311</v>
      </c>
      <c r="B29" s="51">
        <f>B27+1</f>
        <v>15</v>
      </c>
      <c r="C29" s="31" t="s">
        <v>125</v>
      </c>
      <c r="D29" s="28">
        <v>308</v>
      </c>
      <c r="E29" s="28" t="s">
        <v>33</v>
      </c>
      <c r="F29" s="1"/>
      <c r="G29" s="15">
        <v>9.5</v>
      </c>
      <c r="H29" s="16">
        <f>F29*1.095</f>
        <v>0</v>
      </c>
      <c r="I29" s="16">
        <f>H29*D29</f>
        <v>0</v>
      </c>
      <c r="J29" s="1"/>
      <c r="K29" s="43"/>
      <c r="L29" s="1"/>
      <c r="M29" s="15">
        <v>9.5</v>
      </c>
      <c r="N29" s="16">
        <f>L29*1.095</f>
        <v>0</v>
      </c>
    </row>
    <row r="30" spans="1:14" ht="15">
      <c r="A30" s="56"/>
      <c r="B30" s="78" t="s">
        <v>123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15">
      <c r="A31" s="56">
        <v>1276</v>
      </c>
      <c r="B31" s="51">
        <f>B29+1</f>
        <v>16</v>
      </c>
      <c r="C31" s="31" t="s">
        <v>131</v>
      </c>
      <c r="D31" s="28">
        <v>930</v>
      </c>
      <c r="E31" s="28" t="s">
        <v>34</v>
      </c>
      <c r="F31" s="1"/>
      <c r="G31" s="15">
        <v>9.5</v>
      </c>
      <c r="H31" s="16">
        <f aca="true" t="shared" si="4" ref="H31:H79">F31*1.095</f>
        <v>0</v>
      </c>
      <c r="I31" s="16">
        <f aca="true" t="shared" si="5" ref="I31:I79">H31*D31</f>
        <v>0</v>
      </c>
      <c r="J31" s="1"/>
      <c r="K31" s="43"/>
      <c r="L31" s="1"/>
      <c r="M31" s="15">
        <v>9.5</v>
      </c>
      <c r="N31" s="16">
        <f aca="true" t="shared" si="6" ref="N31:N79">L31*1.095</f>
        <v>0</v>
      </c>
    </row>
    <row r="32" spans="1:14" ht="15">
      <c r="A32" s="56">
        <v>1281</v>
      </c>
      <c r="B32" s="51">
        <f>B31+1</f>
        <v>17</v>
      </c>
      <c r="C32" s="29" t="s">
        <v>90</v>
      </c>
      <c r="D32" s="28">
        <v>20</v>
      </c>
      <c r="E32" s="28" t="s">
        <v>34</v>
      </c>
      <c r="F32" s="1"/>
      <c r="G32" s="15">
        <v>9.5</v>
      </c>
      <c r="H32" s="16">
        <f t="shared" si="4"/>
        <v>0</v>
      </c>
      <c r="I32" s="16">
        <f t="shared" si="5"/>
        <v>0</v>
      </c>
      <c r="J32" s="1"/>
      <c r="K32" s="43"/>
      <c r="L32" s="1"/>
      <c r="M32" s="15">
        <v>9.5</v>
      </c>
      <c r="N32" s="16">
        <f t="shared" si="6"/>
        <v>0</v>
      </c>
    </row>
    <row r="33" spans="1:14" ht="25.5">
      <c r="A33" s="56">
        <v>1282</v>
      </c>
      <c r="B33" s="51">
        <f aca="true" t="shared" si="7" ref="B33:B79">B32+1</f>
        <v>18</v>
      </c>
      <c r="C33" s="29" t="s">
        <v>7</v>
      </c>
      <c r="D33" s="28">
        <v>70</v>
      </c>
      <c r="E33" s="28" t="s">
        <v>34</v>
      </c>
      <c r="F33" s="1"/>
      <c r="G33" s="15">
        <v>9.5</v>
      </c>
      <c r="H33" s="16">
        <f t="shared" si="4"/>
        <v>0</v>
      </c>
      <c r="I33" s="16">
        <f t="shared" si="5"/>
        <v>0</v>
      </c>
      <c r="J33" s="1"/>
      <c r="K33" s="43"/>
      <c r="L33" s="1"/>
      <c r="M33" s="15">
        <v>9.5</v>
      </c>
      <c r="N33" s="16">
        <f t="shared" si="6"/>
        <v>0</v>
      </c>
    </row>
    <row r="34" spans="1:14" ht="25.5">
      <c r="A34" s="56">
        <v>1283</v>
      </c>
      <c r="B34" s="51">
        <f t="shared" si="7"/>
        <v>19</v>
      </c>
      <c r="C34" s="31" t="s">
        <v>91</v>
      </c>
      <c r="D34" s="28">
        <v>990</v>
      </c>
      <c r="E34" s="28" t="s">
        <v>34</v>
      </c>
      <c r="F34" s="1"/>
      <c r="G34" s="15">
        <v>9.5</v>
      </c>
      <c r="H34" s="16">
        <f t="shared" si="4"/>
        <v>0</v>
      </c>
      <c r="I34" s="16">
        <f t="shared" si="5"/>
        <v>0</v>
      </c>
      <c r="J34" s="1"/>
      <c r="K34" s="43"/>
      <c r="L34" s="1"/>
      <c r="M34" s="15">
        <v>9.5</v>
      </c>
      <c r="N34" s="16">
        <f t="shared" si="6"/>
        <v>0</v>
      </c>
    </row>
    <row r="35" spans="1:14" ht="25.5">
      <c r="A35" s="56">
        <v>1284</v>
      </c>
      <c r="B35" s="51">
        <f>B34+1</f>
        <v>20</v>
      </c>
      <c r="C35" s="31" t="s">
        <v>149</v>
      </c>
      <c r="D35" s="28">
        <v>560</v>
      </c>
      <c r="E35" s="28" t="s">
        <v>34</v>
      </c>
      <c r="F35" s="1"/>
      <c r="G35" s="15">
        <v>9.5</v>
      </c>
      <c r="H35" s="16">
        <f t="shared" si="4"/>
        <v>0</v>
      </c>
      <c r="I35" s="16">
        <f t="shared" si="5"/>
        <v>0</v>
      </c>
      <c r="J35" s="1"/>
      <c r="K35" s="43"/>
      <c r="L35" s="1"/>
      <c r="M35" s="15">
        <v>9.5</v>
      </c>
      <c r="N35" s="16">
        <f t="shared" si="6"/>
        <v>0</v>
      </c>
    </row>
    <row r="36" spans="1:14" ht="25.5">
      <c r="A36" s="56">
        <v>1285</v>
      </c>
      <c r="B36" s="51">
        <f t="shared" si="7"/>
        <v>21</v>
      </c>
      <c r="C36" s="31" t="s">
        <v>94</v>
      </c>
      <c r="D36" s="28">
        <v>160</v>
      </c>
      <c r="E36" s="28" t="s">
        <v>34</v>
      </c>
      <c r="F36" s="1"/>
      <c r="G36" s="15">
        <v>9.5</v>
      </c>
      <c r="H36" s="16">
        <f t="shared" si="4"/>
        <v>0</v>
      </c>
      <c r="I36" s="16">
        <f t="shared" si="5"/>
        <v>0</v>
      </c>
      <c r="J36" s="1"/>
      <c r="K36" s="43"/>
      <c r="L36" s="1"/>
      <c r="M36" s="15">
        <v>9.5</v>
      </c>
      <c r="N36" s="16">
        <f t="shared" si="6"/>
        <v>0</v>
      </c>
    </row>
    <row r="37" spans="1:14" ht="25.5">
      <c r="A37" s="56">
        <v>1286</v>
      </c>
      <c r="B37" s="51">
        <f t="shared" si="7"/>
        <v>22</v>
      </c>
      <c r="C37" s="31" t="s">
        <v>8</v>
      </c>
      <c r="D37" s="28">
        <v>150</v>
      </c>
      <c r="E37" s="28" t="s">
        <v>34</v>
      </c>
      <c r="F37" s="1"/>
      <c r="G37" s="15">
        <v>9.5</v>
      </c>
      <c r="H37" s="16">
        <f t="shared" si="4"/>
        <v>0</v>
      </c>
      <c r="I37" s="16">
        <f t="shared" si="5"/>
        <v>0</v>
      </c>
      <c r="J37" s="1"/>
      <c r="K37" s="43"/>
      <c r="L37" s="1"/>
      <c r="M37" s="15">
        <v>9.5</v>
      </c>
      <c r="N37" s="16">
        <f t="shared" si="6"/>
        <v>0</v>
      </c>
    </row>
    <row r="38" spans="1:14" ht="25.5">
      <c r="A38" s="56">
        <v>1287</v>
      </c>
      <c r="B38" s="51">
        <f t="shared" si="7"/>
        <v>23</v>
      </c>
      <c r="C38" s="31" t="s">
        <v>92</v>
      </c>
      <c r="D38" s="28">
        <v>20</v>
      </c>
      <c r="E38" s="28" t="s">
        <v>34</v>
      </c>
      <c r="F38" s="1"/>
      <c r="G38" s="15">
        <v>9.5</v>
      </c>
      <c r="H38" s="16">
        <f t="shared" si="4"/>
        <v>0</v>
      </c>
      <c r="I38" s="16">
        <f t="shared" si="5"/>
        <v>0</v>
      </c>
      <c r="J38" s="1"/>
      <c r="K38" s="43"/>
      <c r="L38" s="1"/>
      <c r="M38" s="15">
        <v>9.5</v>
      </c>
      <c r="N38" s="16">
        <f t="shared" si="6"/>
        <v>0</v>
      </c>
    </row>
    <row r="39" spans="1:14" ht="25.5">
      <c r="A39" s="56">
        <v>1288</v>
      </c>
      <c r="B39" s="51">
        <f t="shared" si="7"/>
        <v>24</v>
      </c>
      <c r="C39" s="31" t="s">
        <v>93</v>
      </c>
      <c r="D39" s="28">
        <v>330</v>
      </c>
      <c r="E39" s="28" t="s">
        <v>34</v>
      </c>
      <c r="F39" s="1"/>
      <c r="G39" s="15">
        <v>9.5</v>
      </c>
      <c r="H39" s="16">
        <f t="shared" si="4"/>
        <v>0</v>
      </c>
      <c r="I39" s="16">
        <f t="shared" si="5"/>
        <v>0</v>
      </c>
      <c r="J39" s="1"/>
      <c r="K39" s="43"/>
      <c r="L39" s="1"/>
      <c r="M39" s="15">
        <v>9.5</v>
      </c>
      <c r="N39" s="16">
        <f t="shared" si="6"/>
        <v>0</v>
      </c>
    </row>
    <row r="40" spans="1:14" ht="15">
      <c r="A40" s="56">
        <v>1726</v>
      </c>
      <c r="B40" s="51">
        <f t="shared" si="7"/>
        <v>25</v>
      </c>
      <c r="C40" s="31" t="s">
        <v>9</v>
      </c>
      <c r="D40" s="28"/>
      <c r="E40" s="28" t="s">
        <v>34</v>
      </c>
      <c r="F40" s="1"/>
      <c r="G40" s="15">
        <v>9.5</v>
      </c>
      <c r="H40" s="16">
        <f t="shared" si="4"/>
        <v>0</v>
      </c>
      <c r="I40" s="16">
        <f t="shared" si="5"/>
        <v>0</v>
      </c>
      <c r="J40" s="1"/>
      <c r="K40" s="43"/>
      <c r="L40" s="1"/>
      <c r="M40" s="15">
        <v>9.5</v>
      </c>
      <c r="N40" s="16">
        <f t="shared" si="6"/>
        <v>0</v>
      </c>
    </row>
    <row r="41" spans="1:14" ht="15">
      <c r="A41" s="56">
        <v>1292</v>
      </c>
      <c r="B41" s="51">
        <f t="shared" si="7"/>
        <v>26</v>
      </c>
      <c r="C41" s="29" t="s">
        <v>14</v>
      </c>
      <c r="D41" s="30">
        <v>400</v>
      </c>
      <c r="E41" s="30" t="s">
        <v>34</v>
      </c>
      <c r="F41" s="1"/>
      <c r="G41" s="15">
        <v>9.5</v>
      </c>
      <c r="H41" s="16">
        <f t="shared" si="4"/>
        <v>0</v>
      </c>
      <c r="I41" s="16">
        <f t="shared" si="5"/>
        <v>0</v>
      </c>
      <c r="J41" s="1"/>
      <c r="K41" s="44"/>
      <c r="L41" s="1"/>
      <c r="M41" s="15">
        <v>9.5</v>
      </c>
      <c r="N41" s="16">
        <f t="shared" si="6"/>
        <v>0</v>
      </c>
    </row>
    <row r="42" spans="1:14" ht="33.75" customHeight="1">
      <c r="A42" s="56">
        <v>1293</v>
      </c>
      <c r="B42" s="51">
        <f t="shared" si="7"/>
        <v>27</v>
      </c>
      <c r="C42" s="29" t="s">
        <v>98</v>
      </c>
      <c r="D42" s="30">
        <v>70</v>
      </c>
      <c r="E42" s="30" t="s">
        <v>34</v>
      </c>
      <c r="F42" s="1"/>
      <c r="G42" s="15">
        <v>9.5</v>
      </c>
      <c r="H42" s="16">
        <f t="shared" si="4"/>
        <v>0</v>
      </c>
      <c r="I42" s="16">
        <f t="shared" si="5"/>
        <v>0</v>
      </c>
      <c r="J42" s="1"/>
      <c r="K42" s="44"/>
      <c r="L42" s="1"/>
      <c r="M42" s="15">
        <v>9.5</v>
      </c>
      <c r="N42" s="16">
        <f t="shared" si="6"/>
        <v>0</v>
      </c>
    </row>
    <row r="43" spans="1:14" ht="15">
      <c r="A43" s="56">
        <v>1294</v>
      </c>
      <c r="B43" s="51">
        <f t="shared" si="7"/>
        <v>28</v>
      </c>
      <c r="C43" s="29" t="s">
        <v>99</v>
      </c>
      <c r="D43" s="30">
        <v>200</v>
      </c>
      <c r="E43" s="30" t="s">
        <v>34</v>
      </c>
      <c r="F43" s="1"/>
      <c r="G43" s="15">
        <v>9.5</v>
      </c>
      <c r="H43" s="16">
        <f t="shared" si="4"/>
        <v>0</v>
      </c>
      <c r="I43" s="16">
        <f t="shared" si="5"/>
        <v>0</v>
      </c>
      <c r="J43" s="1"/>
      <c r="K43" s="44"/>
      <c r="L43" s="1"/>
      <c r="M43" s="15">
        <v>9.5</v>
      </c>
      <c r="N43" s="16">
        <f t="shared" si="6"/>
        <v>0</v>
      </c>
    </row>
    <row r="44" spans="1:14" ht="19.5" customHeight="1">
      <c r="A44" s="56">
        <v>1313</v>
      </c>
      <c r="B44" s="51">
        <f t="shared" si="7"/>
        <v>29</v>
      </c>
      <c r="C44" s="29" t="s">
        <v>15</v>
      </c>
      <c r="D44" s="30">
        <v>100</v>
      </c>
      <c r="E44" s="30" t="s">
        <v>34</v>
      </c>
      <c r="F44" s="1"/>
      <c r="G44" s="15">
        <v>9.5</v>
      </c>
      <c r="H44" s="16">
        <f t="shared" si="4"/>
        <v>0</v>
      </c>
      <c r="I44" s="16">
        <f t="shared" si="5"/>
        <v>0</v>
      </c>
      <c r="J44" s="1"/>
      <c r="K44" s="44"/>
      <c r="L44" s="1"/>
      <c r="M44" s="15">
        <v>9.5</v>
      </c>
      <c r="N44" s="16">
        <f t="shared" si="6"/>
        <v>0</v>
      </c>
    </row>
    <row r="45" spans="1:14" ht="25.5">
      <c r="A45" s="56">
        <v>1330</v>
      </c>
      <c r="B45" s="51">
        <f t="shared" si="7"/>
        <v>30</v>
      </c>
      <c r="C45" s="29" t="s">
        <v>96</v>
      </c>
      <c r="D45" s="30">
        <v>800</v>
      </c>
      <c r="E45" s="30" t="s">
        <v>34</v>
      </c>
      <c r="F45" s="1"/>
      <c r="G45" s="15">
        <v>9.5</v>
      </c>
      <c r="H45" s="16">
        <f t="shared" si="4"/>
        <v>0</v>
      </c>
      <c r="I45" s="16">
        <f t="shared" si="5"/>
        <v>0</v>
      </c>
      <c r="J45" s="1"/>
      <c r="K45" s="44"/>
      <c r="L45" s="1"/>
      <c r="M45" s="15">
        <v>9.5</v>
      </c>
      <c r="N45" s="16">
        <f t="shared" si="6"/>
        <v>0</v>
      </c>
    </row>
    <row r="46" spans="1:14" s="64" customFormat="1" ht="25.5">
      <c r="A46" s="59">
        <v>1748</v>
      </c>
      <c r="B46" s="51">
        <f t="shared" si="7"/>
        <v>31</v>
      </c>
      <c r="C46" s="60" t="s">
        <v>168</v>
      </c>
      <c r="D46" s="61">
        <v>400</v>
      </c>
      <c r="E46" s="61" t="s">
        <v>34</v>
      </c>
      <c r="F46" s="62"/>
      <c r="G46" s="15">
        <v>9.5</v>
      </c>
      <c r="H46" s="16">
        <f>F46*1.095</f>
        <v>0</v>
      </c>
      <c r="I46" s="16">
        <f>H46*D46</f>
        <v>0</v>
      </c>
      <c r="J46" s="62"/>
      <c r="K46" s="63"/>
      <c r="L46" s="62"/>
      <c r="M46" s="15">
        <v>9.5</v>
      </c>
      <c r="N46" s="16">
        <f t="shared" si="6"/>
        <v>0</v>
      </c>
    </row>
    <row r="47" spans="1:14" ht="15">
      <c r="A47" s="56">
        <v>1315</v>
      </c>
      <c r="B47" s="51">
        <f t="shared" si="7"/>
        <v>32</v>
      </c>
      <c r="C47" s="29" t="s">
        <v>150</v>
      </c>
      <c r="D47" s="30">
        <v>400</v>
      </c>
      <c r="E47" s="30" t="s">
        <v>34</v>
      </c>
      <c r="F47" s="1"/>
      <c r="G47" s="15">
        <v>9.5</v>
      </c>
      <c r="H47" s="16">
        <f>F47*1.095</f>
        <v>0</v>
      </c>
      <c r="I47" s="16">
        <f>H47*D47</f>
        <v>0</v>
      </c>
      <c r="J47" s="1"/>
      <c r="K47" s="44"/>
      <c r="L47" s="1"/>
      <c r="M47" s="15">
        <v>9.5</v>
      </c>
      <c r="N47" s="16">
        <f t="shared" si="6"/>
        <v>0</v>
      </c>
    </row>
    <row r="48" spans="1:14" ht="15">
      <c r="A48" s="56">
        <v>1316</v>
      </c>
      <c r="B48" s="51">
        <f t="shared" si="7"/>
        <v>33</v>
      </c>
      <c r="C48" s="29" t="s">
        <v>151</v>
      </c>
      <c r="D48" s="30">
        <v>380</v>
      </c>
      <c r="E48" s="30" t="s">
        <v>34</v>
      </c>
      <c r="F48" s="1"/>
      <c r="G48" s="15">
        <v>9.5</v>
      </c>
      <c r="H48" s="16">
        <f t="shared" si="4"/>
        <v>0</v>
      </c>
      <c r="I48" s="16">
        <f t="shared" si="5"/>
        <v>0</v>
      </c>
      <c r="J48" s="1"/>
      <c r="K48" s="44"/>
      <c r="L48" s="1"/>
      <c r="M48" s="15">
        <v>9.5</v>
      </c>
      <c r="N48" s="16">
        <f t="shared" si="6"/>
        <v>0</v>
      </c>
    </row>
    <row r="49" spans="1:14" ht="15">
      <c r="A49" s="56">
        <v>1317</v>
      </c>
      <c r="B49" s="51">
        <f t="shared" si="7"/>
        <v>34</v>
      </c>
      <c r="C49" s="29" t="s">
        <v>97</v>
      </c>
      <c r="D49" s="30">
        <v>10</v>
      </c>
      <c r="E49" s="30" t="s">
        <v>34</v>
      </c>
      <c r="F49" s="1"/>
      <c r="G49" s="15">
        <v>9.5</v>
      </c>
      <c r="H49" s="16">
        <f t="shared" si="4"/>
        <v>0</v>
      </c>
      <c r="I49" s="16">
        <f t="shared" si="5"/>
        <v>0</v>
      </c>
      <c r="J49" s="1"/>
      <c r="K49" s="44"/>
      <c r="L49" s="1"/>
      <c r="M49" s="15">
        <v>9.5</v>
      </c>
      <c r="N49" s="16">
        <f t="shared" si="6"/>
        <v>0</v>
      </c>
    </row>
    <row r="50" spans="1:14" s="64" customFormat="1" ht="25.5">
      <c r="A50" s="59">
        <v>1753</v>
      </c>
      <c r="B50" s="51">
        <f t="shared" si="7"/>
        <v>35</v>
      </c>
      <c r="C50" s="60" t="s">
        <v>171</v>
      </c>
      <c r="D50" s="61">
        <v>100</v>
      </c>
      <c r="E50" s="61" t="s">
        <v>34</v>
      </c>
      <c r="F50" s="62"/>
      <c r="G50" s="15">
        <v>9.5</v>
      </c>
      <c r="H50" s="16">
        <f>F50*1.095</f>
        <v>0</v>
      </c>
      <c r="I50" s="16">
        <f>H50*D50</f>
        <v>0</v>
      </c>
      <c r="J50" s="1"/>
      <c r="K50" s="44"/>
      <c r="L50" s="1"/>
      <c r="M50" s="15">
        <v>9.5</v>
      </c>
      <c r="N50" s="16">
        <f>L50*1.095</f>
        <v>0</v>
      </c>
    </row>
    <row r="51" spans="1:14" s="64" customFormat="1" ht="25.5">
      <c r="A51" s="59">
        <v>1754</v>
      </c>
      <c r="B51" s="51">
        <f t="shared" si="7"/>
        <v>36</v>
      </c>
      <c r="C51" s="60" t="s">
        <v>172</v>
      </c>
      <c r="D51" s="61">
        <v>100</v>
      </c>
      <c r="E51" s="61" t="s">
        <v>34</v>
      </c>
      <c r="F51" s="62"/>
      <c r="G51" s="15">
        <v>9.5</v>
      </c>
      <c r="H51" s="16">
        <f>F51*1.095</f>
        <v>0</v>
      </c>
      <c r="I51" s="16">
        <f>H51*D51</f>
        <v>0</v>
      </c>
      <c r="J51" s="1"/>
      <c r="K51" s="44"/>
      <c r="L51" s="1"/>
      <c r="M51" s="15">
        <v>9.5</v>
      </c>
      <c r="N51" s="16">
        <f>L51*1.095</f>
        <v>0</v>
      </c>
    </row>
    <row r="52" spans="1:14" ht="15">
      <c r="A52" s="56">
        <v>1337</v>
      </c>
      <c r="B52" s="51">
        <f t="shared" si="7"/>
        <v>37</v>
      </c>
      <c r="C52" s="29" t="s">
        <v>161</v>
      </c>
      <c r="D52" s="30">
        <v>500</v>
      </c>
      <c r="E52" s="30" t="s">
        <v>34</v>
      </c>
      <c r="F52" s="1"/>
      <c r="G52" s="15">
        <v>9.5</v>
      </c>
      <c r="H52" s="16">
        <f t="shared" si="4"/>
        <v>0</v>
      </c>
      <c r="I52" s="16">
        <f t="shared" si="5"/>
        <v>0</v>
      </c>
      <c r="J52" s="1"/>
      <c r="K52" s="44"/>
      <c r="L52" s="1"/>
      <c r="M52" s="15">
        <v>9.5</v>
      </c>
      <c r="N52" s="16">
        <f t="shared" si="6"/>
        <v>0</v>
      </c>
    </row>
    <row r="53" spans="1:14" s="64" customFormat="1" ht="15">
      <c r="A53" s="59">
        <v>1730</v>
      </c>
      <c r="B53" s="51">
        <f t="shared" si="7"/>
        <v>38</v>
      </c>
      <c r="C53" s="60" t="s">
        <v>162</v>
      </c>
      <c r="D53" s="61">
        <v>400</v>
      </c>
      <c r="E53" s="61" t="s">
        <v>34</v>
      </c>
      <c r="F53" s="62"/>
      <c r="G53" s="66">
        <v>9.5</v>
      </c>
      <c r="H53" s="67">
        <f>F53*1.095</f>
        <v>0</v>
      </c>
      <c r="I53" s="67">
        <f>H53*D53</f>
        <v>0</v>
      </c>
      <c r="J53" s="62"/>
      <c r="K53" s="63"/>
      <c r="L53" s="62"/>
      <c r="M53" s="66">
        <v>9.5</v>
      </c>
      <c r="N53" s="67">
        <f>L53*1.095</f>
        <v>0</v>
      </c>
    </row>
    <row r="54" spans="1:14" ht="25.5" customHeight="1">
      <c r="A54" s="56">
        <v>1336</v>
      </c>
      <c r="B54" s="51">
        <f t="shared" si="7"/>
        <v>39</v>
      </c>
      <c r="C54" s="29" t="s">
        <v>13</v>
      </c>
      <c r="D54" s="30">
        <v>70</v>
      </c>
      <c r="E54" s="30" t="s">
        <v>34</v>
      </c>
      <c r="F54" s="1"/>
      <c r="G54" s="15">
        <v>9.5</v>
      </c>
      <c r="H54" s="16">
        <f t="shared" si="4"/>
        <v>0</v>
      </c>
      <c r="I54" s="16">
        <f t="shared" si="5"/>
        <v>0</v>
      </c>
      <c r="J54" s="1"/>
      <c r="K54" s="44"/>
      <c r="L54" s="1"/>
      <c r="M54" s="15">
        <v>9.5</v>
      </c>
      <c r="N54" s="16">
        <f t="shared" si="6"/>
        <v>0</v>
      </c>
    </row>
    <row r="55" spans="1:14" ht="15">
      <c r="A55" s="56">
        <v>1326</v>
      </c>
      <c r="B55" s="51">
        <f t="shared" si="7"/>
        <v>40</v>
      </c>
      <c r="C55" s="29" t="s">
        <v>152</v>
      </c>
      <c r="D55" s="30">
        <v>45</v>
      </c>
      <c r="E55" s="30" t="s">
        <v>34</v>
      </c>
      <c r="F55" s="1"/>
      <c r="G55" s="15">
        <v>9.5</v>
      </c>
      <c r="H55" s="16">
        <f t="shared" si="4"/>
        <v>0</v>
      </c>
      <c r="I55" s="16">
        <f t="shared" si="5"/>
        <v>0</v>
      </c>
      <c r="J55" s="1"/>
      <c r="K55" s="44"/>
      <c r="L55" s="1"/>
      <c r="M55" s="15">
        <v>9.5</v>
      </c>
      <c r="N55" s="16">
        <f t="shared" si="6"/>
        <v>0</v>
      </c>
    </row>
    <row r="56" spans="1:14" ht="25.5">
      <c r="A56" s="56">
        <v>1338</v>
      </c>
      <c r="B56" s="51">
        <f t="shared" si="7"/>
        <v>41</v>
      </c>
      <c r="C56" s="29" t="s">
        <v>153</v>
      </c>
      <c r="D56" s="30">
        <v>800</v>
      </c>
      <c r="E56" s="30" t="s">
        <v>34</v>
      </c>
      <c r="F56" s="1"/>
      <c r="G56" s="15">
        <v>9.5</v>
      </c>
      <c r="H56" s="16">
        <f t="shared" si="4"/>
        <v>0</v>
      </c>
      <c r="I56" s="16">
        <f t="shared" si="5"/>
        <v>0</v>
      </c>
      <c r="J56" s="1"/>
      <c r="K56" s="44"/>
      <c r="L56" s="1"/>
      <c r="M56" s="15">
        <v>9.5</v>
      </c>
      <c r="N56" s="16">
        <f t="shared" si="6"/>
        <v>0</v>
      </c>
    </row>
    <row r="57" spans="1:14" s="64" customFormat="1" ht="25.5">
      <c r="A57" s="59">
        <v>1731</v>
      </c>
      <c r="B57" s="51">
        <f t="shared" si="7"/>
        <v>42</v>
      </c>
      <c r="C57" s="60" t="s">
        <v>163</v>
      </c>
      <c r="D57" s="61">
        <v>200</v>
      </c>
      <c r="E57" s="61" t="s">
        <v>34</v>
      </c>
      <c r="F57" s="62"/>
      <c r="G57" s="66">
        <v>9.5</v>
      </c>
      <c r="H57" s="67">
        <f>F57*1.095</f>
        <v>0</v>
      </c>
      <c r="I57" s="67">
        <f>H57*D57</f>
        <v>0</v>
      </c>
      <c r="J57" s="62"/>
      <c r="K57" s="63"/>
      <c r="L57" s="62"/>
      <c r="M57" s="66">
        <v>9.5</v>
      </c>
      <c r="N57" s="67">
        <f>L57*1.095</f>
        <v>0</v>
      </c>
    </row>
    <row r="58" spans="1:14" ht="25.5">
      <c r="A58" s="56">
        <v>1339</v>
      </c>
      <c r="B58" s="51">
        <f t="shared" si="7"/>
        <v>43</v>
      </c>
      <c r="C58" s="29" t="s">
        <v>132</v>
      </c>
      <c r="D58" s="30">
        <v>200</v>
      </c>
      <c r="E58" s="30" t="s">
        <v>34</v>
      </c>
      <c r="F58" s="1"/>
      <c r="G58" s="15">
        <v>9.5</v>
      </c>
      <c r="H58" s="16">
        <f t="shared" si="4"/>
        <v>0</v>
      </c>
      <c r="I58" s="16">
        <f t="shared" si="5"/>
        <v>0</v>
      </c>
      <c r="J58" s="1"/>
      <c r="K58" s="44"/>
      <c r="L58" s="1"/>
      <c r="M58" s="15">
        <v>9.5</v>
      </c>
      <c r="N58" s="16">
        <f t="shared" si="6"/>
        <v>0</v>
      </c>
    </row>
    <row r="59" spans="1:14" ht="25.5">
      <c r="A59" s="56">
        <v>1327</v>
      </c>
      <c r="B59" s="51">
        <f t="shared" si="7"/>
        <v>44</v>
      </c>
      <c r="C59" s="29" t="s">
        <v>133</v>
      </c>
      <c r="D59" s="30">
        <v>580</v>
      </c>
      <c r="E59" s="30" t="s">
        <v>34</v>
      </c>
      <c r="F59" s="1"/>
      <c r="G59" s="15">
        <v>9.5</v>
      </c>
      <c r="H59" s="16">
        <f t="shared" si="4"/>
        <v>0</v>
      </c>
      <c r="I59" s="16">
        <f t="shared" si="5"/>
        <v>0</v>
      </c>
      <c r="J59" s="1"/>
      <c r="K59" s="44"/>
      <c r="L59" s="1"/>
      <c r="M59" s="15">
        <v>9.5</v>
      </c>
      <c r="N59" s="16">
        <f t="shared" si="6"/>
        <v>0</v>
      </c>
    </row>
    <row r="60" spans="1:14" s="64" customFormat="1" ht="25.5">
      <c r="A60" s="59">
        <v>1732</v>
      </c>
      <c r="B60" s="51">
        <f t="shared" si="7"/>
        <v>45</v>
      </c>
      <c r="C60" s="60" t="s">
        <v>164</v>
      </c>
      <c r="D60" s="61">
        <v>200</v>
      </c>
      <c r="E60" s="61" t="s">
        <v>34</v>
      </c>
      <c r="F60" s="62"/>
      <c r="G60" s="66">
        <v>9.5</v>
      </c>
      <c r="H60" s="16">
        <f>F60*1.095</f>
        <v>0</v>
      </c>
      <c r="I60" s="16">
        <f>H60*D60</f>
        <v>0</v>
      </c>
      <c r="J60" s="62"/>
      <c r="K60" s="63"/>
      <c r="L60" s="62"/>
      <c r="M60" s="66">
        <v>9.5</v>
      </c>
      <c r="N60" s="67">
        <f>L60*1.095</f>
        <v>0</v>
      </c>
    </row>
    <row r="61" spans="1:14" ht="25.5">
      <c r="A61" s="56">
        <v>1328</v>
      </c>
      <c r="B61" s="51">
        <f t="shared" si="7"/>
        <v>46</v>
      </c>
      <c r="C61" s="29" t="s">
        <v>134</v>
      </c>
      <c r="D61" s="30">
        <v>200</v>
      </c>
      <c r="E61" s="30" t="s">
        <v>34</v>
      </c>
      <c r="F61" s="1"/>
      <c r="G61" s="15">
        <v>9.5</v>
      </c>
      <c r="H61" s="16">
        <f t="shared" si="4"/>
        <v>0</v>
      </c>
      <c r="I61" s="16">
        <f t="shared" si="5"/>
        <v>0</v>
      </c>
      <c r="J61" s="1"/>
      <c r="K61" s="44"/>
      <c r="L61" s="1"/>
      <c r="M61" s="15">
        <v>9.5</v>
      </c>
      <c r="N61" s="16">
        <f t="shared" si="6"/>
        <v>0</v>
      </c>
    </row>
    <row r="62" spans="1:14" ht="25.5">
      <c r="A62" s="56">
        <v>1329</v>
      </c>
      <c r="B62" s="51">
        <f t="shared" si="7"/>
        <v>47</v>
      </c>
      <c r="C62" s="29" t="s">
        <v>135</v>
      </c>
      <c r="D62" s="30">
        <v>200</v>
      </c>
      <c r="E62" s="30" t="s">
        <v>34</v>
      </c>
      <c r="F62" s="1"/>
      <c r="G62" s="15">
        <v>9.5</v>
      </c>
      <c r="H62" s="16">
        <f t="shared" si="4"/>
        <v>0</v>
      </c>
      <c r="I62" s="16">
        <f t="shared" si="5"/>
        <v>0</v>
      </c>
      <c r="J62" s="1"/>
      <c r="K62" s="44"/>
      <c r="L62" s="1"/>
      <c r="M62" s="15">
        <v>9.5</v>
      </c>
      <c r="N62" s="16">
        <f t="shared" si="6"/>
        <v>0</v>
      </c>
    </row>
    <row r="63" spans="1:14" ht="25.5">
      <c r="A63" s="56">
        <v>1332</v>
      </c>
      <c r="B63" s="51">
        <f t="shared" si="7"/>
        <v>48</v>
      </c>
      <c r="C63" s="29" t="s">
        <v>10</v>
      </c>
      <c r="D63" s="30">
        <v>900</v>
      </c>
      <c r="E63" s="30" t="s">
        <v>34</v>
      </c>
      <c r="F63" s="1"/>
      <c r="G63" s="15">
        <v>9.5</v>
      </c>
      <c r="H63" s="16">
        <f t="shared" si="4"/>
        <v>0</v>
      </c>
      <c r="I63" s="16">
        <f t="shared" si="5"/>
        <v>0</v>
      </c>
      <c r="J63" s="1"/>
      <c r="K63" s="44"/>
      <c r="L63" s="1"/>
      <c r="M63" s="15">
        <v>9.5</v>
      </c>
      <c r="N63" s="16">
        <f t="shared" si="6"/>
        <v>0</v>
      </c>
    </row>
    <row r="64" spans="1:14" ht="25.5">
      <c r="A64" s="56">
        <v>1331</v>
      </c>
      <c r="B64" s="51">
        <f t="shared" si="7"/>
        <v>49</v>
      </c>
      <c r="C64" s="29" t="s">
        <v>127</v>
      </c>
      <c r="D64" s="30">
        <v>200</v>
      </c>
      <c r="E64" s="30" t="s">
        <v>34</v>
      </c>
      <c r="F64" s="1"/>
      <c r="G64" s="15">
        <v>9.5</v>
      </c>
      <c r="H64" s="16">
        <f t="shared" si="4"/>
        <v>0</v>
      </c>
      <c r="I64" s="16">
        <f t="shared" si="5"/>
        <v>0</v>
      </c>
      <c r="J64" s="1"/>
      <c r="K64" s="44"/>
      <c r="L64" s="1"/>
      <c r="M64" s="15">
        <v>9.5</v>
      </c>
      <c r="N64" s="16">
        <f t="shared" si="6"/>
        <v>0</v>
      </c>
    </row>
    <row r="65" spans="1:14" ht="25.5">
      <c r="A65" s="56">
        <v>1333</v>
      </c>
      <c r="B65" s="51">
        <f t="shared" si="7"/>
        <v>50</v>
      </c>
      <c r="C65" s="29" t="s">
        <v>126</v>
      </c>
      <c r="D65" s="30">
        <v>100</v>
      </c>
      <c r="E65" s="30" t="s">
        <v>34</v>
      </c>
      <c r="F65" s="1"/>
      <c r="G65" s="15">
        <v>9.5</v>
      </c>
      <c r="H65" s="16">
        <f t="shared" si="4"/>
        <v>0</v>
      </c>
      <c r="I65" s="16">
        <f t="shared" si="5"/>
        <v>0</v>
      </c>
      <c r="J65" s="1"/>
      <c r="K65" s="44"/>
      <c r="L65" s="1"/>
      <c r="M65" s="15">
        <v>9.5</v>
      </c>
      <c r="N65" s="16">
        <f t="shared" si="6"/>
        <v>0</v>
      </c>
    </row>
    <row r="66" spans="1:14" ht="15">
      <c r="A66" s="56">
        <v>1334</v>
      </c>
      <c r="B66" s="51">
        <f t="shared" si="7"/>
        <v>51</v>
      </c>
      <c r="C66" s="29" t="s">
        <v>4</v>
      </c>
      <c r="D66" s="30">
        <v>60</v>
      </c>
      <c r="E66" s="30" t="s">
        <v>34</v>
      </c>
      <c r="F66" s="1"/>
      <c r="G66" s="15">
        <v>9.5</v>
      </c>
      <c r="H66" s="16">
        <f t="shared" si="4"/>
        <v>0</v>
      </c>
      <c r="I66" s="16">
        <f t="shared" si="5"/>
        <v>0</v>
      </c>
      <c r="J66" s="1"/>
      <c r="K66" s="44"/>
      <c r="L66" s="1"/>
      <c r="M66" s="15">
        <v>9.5</v>
      </c>
      <c r="N66" s="16">
        <f t="shared" si="6"/>
        <v>0</v>
      </c>
    </row>
    <row r="67" spans="1:14" ht="15">
      <c r="A67" s="56">
        <v>1335</v>
      </c>
      <c r="B67" s="51">
        <f t="shared" si="7"/>
        <v>52</v>
      </c>
      <c r="C67" s="29" t="s">
        <v>95</v>
      </c>
      <c r="D67" s="30">
        <v>770</v>
      </c>
      <c r="E67" s="30" t="s">
        <v>34</v>
      </c>
      <c r="F67" s="1"/>
      <c r="G67" s="15">
        <v>9.5</v>
      </c>
      <c r="H67" s="16">
        <f t="shared" si="4"/>
        <v>0</v>
      </c>
      <c r="I67" s="16">
        <f t="shared" si="5"/>
        <v>0</v>
      </c>
      <c r="J67" s="1"/>
      <c r="K67" s="44"/>
      <c r="L67" s="1"/>
      <c r="M67" s="15">
        <v>9.5</v>
      </c>
      <c r="N67" s="16">
        <f t="shared" si="6"/>
        <v>0</v>
      </c>
    </row>
    <row r="68" spans="1:14" ht="15">
      <c r="A68" s="56">
        <v>1727</v>
      </c>
      <c r="B68" s="51">
        <f t="shared" si="7"/>
        <v>53</v>
      </c>
      <c r="C68" s="29" t="s">
        <v>160</v>
      </c>
      <c r="D68" s="30">
        <v>20</v>
      </c>
      <c r="E68" s="30" t="s">
        <v>34</v>
      </c>
      <c r="F68" s="1"/>
      <c r="G68" s="15">
        <v>9.5</v>
      </c>
      <c r="H68" s="16">
        <f t="shared" si="4"/>
        <v>0</v>
      </c>
      <c r="I68" s="16">
        <f t="shared" si="5"/>
        <v>0</v>
      </c>
      <c r="J68" s="1"/>
      <c r="K68" s="44"/>
      <c r="L68" s="1"/>
      <c r="M68" s="15">
        <v>9.5</v>
      </c>
      <c r="N68" s="16">
        <f t="shared" si="6"/>
        <v>0</v>
      </c>
    </row>
    <row r="69" spans="1:14" ht="15">
      <c r="A69" s="56">
        <v>1351</v>
      </c>
      <c r="B69" s="51">
        <f t="shared" si="7"/>
        <v>54</v>
      </c>
      <c r="C69" s="29" t="s">
        <v>12</v>
      </c>
      <c r="D69" s="28">
        <v>70</v>
      </c>
      <c r="E69" s="28" t="s">
        <v>33</v>
      </c>
      <c r="F69" s="1"/>
      <c r="G69" s="15">
        <v>9.5</v>
      </c>
      <c r="H69" s="16">
        <f t="shared" si="4"/>
        <v>0</v>
      </c>
      <c r="I69" s="16">
        <f t="shared" si="5"/>
        <v>0</v>
      </c>
      <c r="J69" s="1"/>
      <c r="K69" s="43"/>
      <c r="L69" s="1"/>
      <c r="M69" s="15">
        <v>9.5</v>
      </c>
      <c r="N69" s="16">
        <f t="shared" si="6"/>
        <v>0</v>
      </c>
    </row>
    <row r="70" spans="1:14" ht="15">
      <c r="A70" s="56">
        <v>1342</v>
      </c>
      <c r="B70" s="51">
        <f t="shared" si="7"/>
        <v>55</v>
      </c>
      <c r="C70" s="29" t="s">
        <v>86</v>
      </c>
      <c r="D70" s="28">
        <v>235</v>
      </c>
      <c r="E70" s="28" t="s">
        <v>34</v>
      </c>
      <c r="F70" s="1"/>
      <c r="G70" s="15">
        <v>9.5</v>
      </c>
      <c r="H70" s="16">
        <f t="shared" si="4"/>
        <v>0</v>
      </c>
      <c r="I70" s="16">
        <f t="shared" si="5"/>
        <v>0</v>
      </c>
      <c r="J70" s="1"/>
      <c r="K70" s="43"/>
      <c r="L70" s="1"/>
      <c r="M70" s="15">
        <v>9.5</v>
      </c>
      <c r="N70" s="16">
        <f t="shared" si="6"/>
        <v>0</v>
      </c>
    </row>
    <row r="71" spans="1:14" ht="15">
      <c r="A71" s="56">
        <v>1343</v>
      </c>
      <c r="B71" s="51">
        <f t="shared" si="7"/>
        <v>56</v>
      </c>
      <c r="C71" s="29" t="s">
        <v>5</v>
      </c>
      <c r="D71" s="28">
        <v>235</v>
      </c>
      <c r="E71" s="28" t="s">
        <v>34</v>
      </c>
      <c r="F71" s="1"/>
      <c r="G71" s="15">
        <v>9.5</v>
      </c>
      <c r="H71" s="16">
        <f t="shared" si="4"/>
        <v>0</v>
      </c>
      <c r="I71" s="16">
        <f t="shared" si="5"/>
        <v>0</v>
      </c>
      <c r="J71" s="1"/>
      <c r="K71" s="43"/>
      <c r="L71" s="1"/>
      <c r="M71" s="15">
        <v>9.5</v>
      </c>
      <c r="N71" s="16">
        <f t="shared" si="6"/>
        <v>0</v>
      </c>
    </row>
    <row r="72" spans="1:14" ht="15">
      <c r="A72" s="56">
        <v>1344</v>
      </c>
      <c r="B72" s="51">
        <f t="shared" si="7"/>
        <v>57</v>
      </c>
      <c r="C72" s="29" t="s">
        <v>85</v>
      </c>
      <c r="D72" s="28">
        <v>600</v>
      </c>
      <c r="E72" s="28" t="s">
        <v>34</v>
      </c>
      <c r="F72" s="1"/>
      <c r="G72" s="15">
        <v>9.5</v>
      </c>
      <c r="H72" s="16">
        <f t="shared" si="4"/>
        <v>0</v>
      </c>
      <c r="I72" s="16">
        <f t="shared" si="5"/>
        <v>0</v>
      </c>
      <c r="J72" s="1"/>
      <c r="K72" s="43"/>
      <c r="L72" s="1"/>
      <c r="M72" s="15">
        <v>9.5</v>
      </c>
      <c r="N72" s="16">
        <f t="shared" si="6"/>
        <v>0</v>
      </c>
    </row>
    <row r="73" spans="1:14" s="64" customFormat="1" ht="15">
      <c r="A73" s="59">
        <v>1728</v>
      </c>
      <c r="B73" s="51">
        <f t="shared" si="7"/>
        <v>58</v>
      </c>
      <c r="C73" s="60" t="s">
        <v>166</v>
      </c>
      <c r="D73" s="61">
        <v>200</v>
      </c>
      <c r="E73" s="61" t="s">
        <v>34</v>
      </c>
      <c r="F73" s="62"/>
      <c r="G73" s="65">
        <v>9.5</v>
      </c>
      <c r="H73" s="16">
        <f>F73*1.095</f>
        <v>0</v>
      </c>
      <c r="I73" s="16">
        <f>H73*D73</f>
        <v>0</v>
      </c>
      <c r="J73" s="62"/>
      <c r="K73" s="63"/>
      <c r="L73" s="62"/>
      <c r="M73" s="15">
        <v>9.5</v>
      </c>
      <c r="N73" s="16">
        <f t="shared" si="6"/>
        <v>0</v>
      </c>
    </row>
    <row r="74" spans="1:14" ht="15">
      <c r="A74" s="56">
        <v>1345</v>
      </c>
      <c r="B74" s="51">
        <f t="shared" si="7"/>
        <v>59</v>
      </c>
      <c r="C74" s="29" t="s">
        <v>136</v>
      </c>
      <c r="D74" s="28">
        <v>160</v>
      </c>
      <c r="E74" s="28" t="s">
        <v>34</v>
      </c>
      <c r="F74" s="1"/>
      <c r="G74" s="15">
        <v>9.5</v>
      </c>
      <c r="H74" s="16">
        <f>F74*1.095</f>
        <v>0</v>
      </c>
      <c r="I74" s="16">
        <f>H74*D74</f>
        <v>0</v>
      </c>
      <c r="J74" s="1"/>
      <c r="K74" s="43"/>
      <c r="L74" s="1"/>
      <c r="M74" s="15">
        <v>9.5</v>
      </c>
      <c r="N74" s="16">
        <f t="shared" si="6"/>
        <v>0</v>
      </c>
    </row>
    <row r="75" spans="1:14" ht="15">
      <c r="A75" s="56">
        <v>1346</v>
      </c>
      <c r="B75" s="51">
        <f t="shared" si="7"/>
        <v>60</v>
      </c>
      <c r="C75" s="29" t="s">
        <v>165</v>
      </c>
      <c r="D75" s="28">
        <v>320</v>
      </c>
      <c r="E75" s="28" t="s">
        <v>34</v>
      </c>
      <c r="F75" s="1"/>
      <c r="G75" s="15">
        <v>9.5</v>
      </c>
      <c r="H75" s="16">
        <f t="shared" si="4"/>
        <v>0</v>
      </c>
      <c r="I75" s="16">
        <f t="shared" si="5"/>
        <v>0</v>
      </c>
      <c r="J75" s="1"/>
      <c r="K75" s="43"/>
      <c r="L75" s="1"/>
      <c r="M75" s="15">
        <v>9.5</v>
      </c>
      <c r="N75" s="16">
        <f t="shared" si="6"/>
        <v>0</v>
      </c>
    </row>
    <row r="76" spans="1:14" ht="15">
      <c r="A76" s="56">
        <v>1347</v>
      </c>
      <c r="B76" s="51">
        <f t="shared" si="7"/>
        <v>61</v>
      </c>
      <c r="C76" s="29" t="s">
        <v>87</v>
      </c>
      <c r="D76" s="28">
        <v>200</v>
      </c>
      <c r="E76" s="28" t="s">
        <v>34</v>
      </c>
      <c r="F76" s="1"/>
      <c r="G76" s="15">
        <v>9.5</v>
      </c>
      <c r="H76" s="16">
        <f t="shared" si="4"/>
        <v>0</v>
      </c>
      <c r="I76" s="16">
        <f t="shared" si="5"/>
        <v>0</v>
      </c>
      <c r="J76" s="1"/>
      <c r="K76" s="43"/>
      <c r="L76" s="1"/>
      <c r="M76" s="15">
        <v>9.5</v>
      </c>
      <c r="N76" s="16">
        <f t="shared" si="6"/>
        <v>0</v>
      </c>
    </row>
    <row r="77" spans="1:14" ht="15">
      <c r="A77" s="56">
        <v>1348</v>
      </c>
      <c r="B77" s="51">
        <f t="shared" si="7"/>
        <v>62</v>
      </c>
      <c r="C77" s="29" t="s">
        <v>6</v>
      </c>
      <c r="D77" s="28">
        <v>100</v>
      </c>
      <c r="E77" s="28" t="s">
        <v>34</v>
      </c>
      <c r="F77" s="1"/>
      <c r="G77" s="15">
        <v>9.5</v>
      </c>
      <c r="H77" s="16">
        <f t="shared" si="4"/>
        <v>0</v>
      </c>
      <c r="I77" s="16">
        <f t="shared" si="5"/>
        <v>0</v>
      </c>
      <c r="J77" s="1"/>
      <c r="K77" s="43"/>
      <c r="L77" s="1"/>
      <c r="M77" s="15">
        <v>9.5</v>
      </c>
      <c r="N77" s="16">
        <f t="shared" si="6"/>
        <v>0</v>
      </c>
    </row>
    <row r="78" spans="1:14" ht="15">
      <c r="A78" s="56">
        <v>1349</v>
      </c>
      <c r="B78" s="51">
        <f t="shared" si="7"/>
        <v>63</v>
      </c>
      <c r="C78" s="29" t="s">
        <v>88</v>
      </c>
      <c r="D78" s="28">
        <v>100</v>
      </c>
      <c r="E78" s="28" t="s">
        <v>34</v>
      </c>
      <c r="F78" s="1"/>
      <c r="G78" s="15">
        <v>9.5</v>
      </c>
      <c r="H78" s="16">
        <f t="shared" si="4"/>
        <v>0</v>
      </c>
      <c r="I78" s="16">
        <f t="shared" si="5"/>
        <v>0</v>
      </c>
      <c r="J78" s="1"/>
      <c r="K78" s="43"/>
      <c r="L78" s="1"/>
      <c r="M78" s="15">
        <v>9.5</v>
      </c>
      <c r="N78" s="16">
        <f t="shared" si="6"/>
        <v>0</v>
      </c>
    </row>
    <row r="79" spans="1:14" ht="15">
      <c r="A79" s="56">
        <v>1350</v>
      </c>
      <c r="B79" s="51">
        <f t="shared" si="7"/>
        <v>64</v>
      </c>
      <c r="C79" s="31" t="s">
        <v>89</v>
      </c>
      <c r="D79" s="28">
        <v>200</v>
      </c>
      <c r="E79" s="28" t="s">
        <v>34</v>
      </c>
      <c r="F79" s="1"/>
      <c r="G79" s="15">
        <v>9.5</v>
      </c>
      <c r="H79" s="16">
        <f t="shared" si="4"/>
        <v>0</v>
      </c>
      <c r="I79" s="16">
        <f t="shared" si="5"/>
        <v>0</v>
      </c>
      <c r="J79" s="1"/>
      <c r="K79" s="43"/>
      <c r="L79" s="1"/>
      <c r="M79" s="15">
        <v>9.5</v>
      </c>
      <c r="N79" s="16">
        <f t="shared" si="6"/>
        <v>0</v>
      </c>
    </row>
    <row r="80" spans="1:14" ht="15">
      <c r="A80" s="56"/>
      <c r="B80" s="80" t="s">
        <v>122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1:14" ht="23.25" customHeight="1">
      <c r="A81" s="56">
        <v>1280</v>
      </c>
      <c r="B81" s="52">
        <f>B79+1</f>
        <v>65</v>
      </c>
      <c r="C81" s="29" t="s">
        <v>109</v>
      </c>
      <c r="D81" s="28">
        <v>760</v>
      </c>
      <c r="E81" s="28" t="s">
        <v>34</v>
      </c>
      <c r="F81" s="1"/>
      <c r="G81" s="15">
        <v>9.5</v>
      </c>
      <c r="H81" s="16">
        <f aca="true" t="shared" si="8" ref="H81:H86">F81*1.095</f>
        <v>0</v>
      </c>
      <c r="I81" s="16">
        <f aca="true" t="shared" si="9" ref="I81:I86">H81*D81</f>
        <v>0</v>
      </c>
      <c r="J81" s="1"/>
      <c r="K81" s="43"/>
      <c r="L81" s="1"/>
      <c r="M81" s="15">
        <v>9.5</v>
      </c>
      <c r="N81" s="16">
        <f aca="true" t="shared" si="10" ref="N81:N92">L81*1.095</f>
        <v>0</v>
      </c>
    </row>
    <row r="82" spans="1:14" ht="15">
      <c r="A82" s="56">
        <v>1290</v>
      </c>
      <c r="B82" s="52">
        <f>B81+1</f>
        <v>66</v>
      </c>
      <c r="C82" s="29" t="s">
        <v>103</v>
      </c>
      <c r="D82" s="28">
        <v>200</v>
      </c>
      <c r="E82" s="28" t="s">
        <v>34</v>
      </c>
      <c r="F82" s="1"/>
      <c r="G82" s="15">
        <v>9.5</v>
      </c>
      <c r="H82" s="16">
        <f t="shared" si="8"/>
        <v>0</v>
      </c>
      <c r="I82" s="16">
        <f t="shared" si="9"/>
        <v>0</v>
      </c>
      <c r="J82" s="1"/>
      <c r="K82" s="43"/>
      <c r="L82" s="1"/>
      <c r="M82" s="15">
        <v>9.5</v>
      </c>
      <c r="N82" s="16">
        <f t="shared" si="10"/>
        <v>0</v>
      </c>
    </row>
    <row r="83" spans="1:14" ht="25.5">
      <c r="A83" s="56">
        <v>1297</v>
      </c>
      <c r="B83" s="52">
        <f aca="true" t="shared" si="11" ref="B83:B92">B82+1</f>
        <v>67</v>
      </c>
      <c r="C83" s="29" t="s">
        <v>100</v>
      </c>
      <c r="D83" s="30">
        <v>280</v>
      </c>
      <c r="E83" s="30" t="s">
        <v>34</v>
      </c>
      <c r="F83" s="1"/>
      <c r="G83" s="15">
        <v>9.5</v>
      </c>
      <c r="H83" s="16">
        <f t="shared" si="8"/>
        <v>0</v>
      </c>
      <c r="I83" s="16">
        <f t="shared" si="9"/>
        <v>0</v>
      </c>
      <c r="J83" s="1"/>
      <c r="K83" s="44"/>
      <c r="L83" s="1"/>
      <c r="M83" s="15">
        <v>9.5</v>
      </c>
      <c r="N83" s="16">
        <f t="shared" si="10"/>
        <v>0</v>
      </c>
    </row>
    <row r="84" spans="1:14" ht="25.5">
      <c r="A84" s="56">
        <v>1298</v>
      </c>
      <c r="B84" s="52">
        <f t="shared" si="11"/>
        <v>68</v>
      </c>
      <c r="C84" s="29" t="s">
        <v>101</v>
      </c>
      <c r="D84" s="30">
        <v>10</v>
      </c>
      <c r="E84" s="30" t="s">
        <v>34</v>
      </c>
      <c r="F84" s="1"/>
      <c r="G84" s="15">
        <v>9.5</v>
      </c>
      <c r="H84" s="16">
        <f t="shared" si="8"/>
        <v>0</v>
      </c>
      <c r="I84" s="16">
        <f t="shared" si="9"/>
        <v>0</v>
      </c>
      <c r="J84" s="1"/>
      <c r="K84" s="44"/>
      <c r="L84" s="1"/>
      <c r="M84" s="15">
        <v>9.5</v>
      </c>
      <c r="N84" s="16">
        <f t="shared" si="10"/>
        <v>0</v>
      </c>
    </row>
    <row r="85" spans="1:14" ht="15">
      <c r="A85" s="56">
        <v>1323</v>
      </c>
      <c r="B85" s="52">
        <f t="shared" si="11"/>
        <v>69</v>
      </c>
      <c r="C85" s="29" t="s">
        <v>155</v>
      </c>
      <c r="D85" s="28">
        <v>10</v>
      </c>
      <c r="E85" s="28" t="s">
        <v>34</v>
      </c>
      <c r="F85" s="1"/>
      <c r="G85" s="15">
        <v>9.5</v>
      </c>
      <c r="H85" s="16">
        <f t="shared" si="8"/>
        <v>0</v>
      </c>
      <c r="I85" s="16">
        <f t="shared" si="9"/>
        <v>0</v>
      </c>
      <c r="J85" s="1"/>
      <c r="K85" s="43"/>
      <c r="L85" s="1"/>
      <c r="M85" s="15">
        <v>9.5</v>
      </c>
      <c r="N85" s="16">
        <f t="shared" si="10"/>
        <v>0</v>
      </c>
    </row>
    <row r="86" spans="1:14" ht="25.5">
      <c r="A86" s="56">
        <v>1324</v>
      </c>
      <c r="B86" s="52">
        <f t="shared" si="11"/>
        <v>70</v>
      </c>
      <c r="C86" s="29" t="s">
        <v>154</v>
      </c>
      <c r="D86" s="28">
        <v>400</v>
      </c>
      <c r="E86" s="28" t="s">
        <v>34</v>
      </c>
      <c r="F86" s="1"/>
      <c r="G86" s="15">
        <v>9.5</v>
      </c>
      <c r="H86" s="16">
        <f t="shared" si="8"/>
        <v>0</v>
      </c>
      <c r="I86" s="16">
        <f t="shared" si="9"/>
        <v>0</v>
      </c>
      <c r="J86" s="1"/>
      <c r="K86" s="43"/>
      <c r="L86" s="1"/>
      <c r="M86" s="65">
        <v>9.5</v>
      </c>
      <c r="N86" s="16">
        <f t="shared" si="10"/>
        <v>0</v>
      </c>
    </row>
    <row r="87" spans="1:14" s="64" customFormat="1" ht="25.5">
      <c r="A87" s="59">
        <v>1729</v>
      </c>
      <c r="B87" s="52">
        <f t="shared" si="11"/>
        <v>71</v>
      </c>
      <c r="C87" s="60" t="s">
        <v>159</v>
      </c>
      <c r="D87" s="61">
        <v>100</v>
      </c>
      <c r="E87" s="61" t="s">
        <v>34</v>
      </c>
      <c r="F87" s="62"/>
      <c r="G87" s="15">
        <v>9.5</v>
      </c>
      <c r="H87" s="16">
        <f aca="true" t="shared" si="12" ref="H87:H92">F87*1.095</f>
        <v>0</v>
      </c>
      <c r="I87" s="16">
        <f aca="true" t="shared" si="13" ref="I87:I92">H87*D87</f>
        <v>0</v>
      </c>
      <c r="J87" s="62"/>
      <c r="K87" s="63"/>
      <c r="L87" s="62"/>
      <c r="M87" s="65">
        <v>9.5</v>
      </c>
      <c r="N87" s="16">
        <f t="shared" si="10"/>
        <v>0</v>
      </c>
    </row>
    <row r="88" spans="1:14" ht="25.5">
      <c r="A88" s="56">
        <v>1325</v>
      </c>
      <c r="B88" s="52">
        <f t="shared" si="11"/>
        <v>72</v>
      </c>
      <c r="C88" s="29" t="s">
        <v>102</v>
      </c>
      <c r="D88" s="28">
        <v>1500</v>
      </c>
      <c r="E88" s="28" t="s">
        <v>34</v>
      </c>
      <c r="F88" s="1"/>
      <c r="G88" s="15">
        <v>9.5</v>
      </c>
      <c r="H88" s="16">
        <f t="shared" si="12"/>
        <v>0</v>
      </c>
      <c r="I88" s="16">
        <f t="shared" si="13"/>
        <v>0</v>
      </c>
      <c r="J88" s="1"/>
      <c r="K88" s="43"/>
      <c r="L88" s="1"/>
      <c r="M88" s="65">
        <v>9.5</v>
      </c>
      <c r="N88" s="16">
        <f t="shared" si="10"/>
        <v>0</v>
      </c>
    </row>
    <row r="89" spans="1:14" ht="15">
      <c r="A89" s="56">
        <v>1322</v>
      </c>
      <c r="B89" s="52">
        <f t="shared" si="11"/>
        <v>73</v>
      </c>
      <c r="C89" s="29" t="s">
        <v>11</v>
      </c>
      <c r="D89" s="28">
        <v>10</v>
      </c>
      <c r="E89" s="28" t="s">
        <v>34</v>
      </c>
      <c r="F89" s="1"/>
      <c r="G89" s="15">
        <v>9.5</v>
      </c>
      <c r="H89" s="16">
        <f t="shared" si="12"/>
        <v>0</v>
      </c>
      <c r="I89" s="16">
        <f t="shared" si="13"/>
        <v>0</v>
      </c>
      <c r="J89" s="1"/>
      <c r="K89" s="43"/>
      <c r="L89" s="1"/>
      <c r="M89" s="65">
        <v>9.5</v>
      </c>
      <c r="N89" s="16">
        <f t="shared" si="10"/>
        <v>0</v>
      </c>
    </row>
    <row r="90" spans="1:14" ht="25.5">
      <c r="A90" s="56">
        <v>1321</v>
      </c>
      <c r="B90" s="52">
        <f t="shared" si="11"/>
        <v>74</v>
      </c>
      <c r="C90" s="29" t="s">
        <v>156</v>
      </c>
      <c r="D90" s="28">
        <v>165</v>
      </c>
      <c r="E90" s="28" t="s">
        <v>34</v>
      </c>
      <c r="F90" s="1"/>
      <c r="G90" s="15">
        <v>9.5</v>
      </c>
      <c r="H90" s="16">
        <f t="shared" si="12"/>
        <v>0</v>
      </c>
      <c r="I90" s="16">
        <f t="shared" si="13"/>
        <v>0</v>
      </c>
      <c r="J90" s="1"/>
      <c r="K90" s="43"/>
      <c r="L90" s="1"/>
      <c r="M90" s="65">
        <v>9.5</v>
      </c>
      <c r="N90" s="16">
        <f t="shared" si="10"/>
        <v>0</v>
      </c>
    </row>
    <row r="91" spans="1:14" ht="25.5">
      <c r="A91" s="56">
        <v>1320</v>
      </c>
      <c r="B91" s="52">
        <f t="shared" si="11"/>
        <v>75</v>
      </c>
      <c r="C91" s="29" t="s">
        <v>170</v>
      </c>
      <c r="D91" s="28">
        <v>43</v>
      </c>
      <c r="E91" s="28" t="s">
        <v>34</v>
      </c>
      <c r="F91" s="1"/>
      <c r="G91" s="15">
        <v>9.5</v>
      </c>
      <c r="H91" s="16">
        <f t="shared" si="12"/>
        <v>0</v>
      </c>
      <c r="I91" s="16">
        <f t="shared" si="13"/>
        <v>0</v>
      </c>
      <c r="J91" s="1"/>
      <c r="K91" s="43"/>
      <c r="L91" s="1"/>
      <c r="M91" s="65">
        <v>9.5</v>
      </c>
      <c r="N91" s="16">
        <f t="shared" si="10"/>
        <v>0</v>
      </c>
    </row>
    <row r="92" spans="1:14" s="64" customFormat="1" ht="15">
      <c r="A92" s="59">
        <v>1743</v>
      </c>
      <c r="B92" s="52">
        <f t="shared" si="11"/>
        <v>76</v>
      </c>
      <c r="C92" s="60" t="s">
        <v>167</v>
      </c>
      <c r="D92" s="61">
        <v>3</v>
      </c>
      <c r="E92" s="61" t="s">
        <v>33</v>
      </c>
      <c r="F92" s="62"/>
      <c r="G92" s="15">
        <v>9.5</v>
      </c>
      <c r="H92" s="16">
        <f t="shared" si="12"/>
        <v>0</v>
      </c>
      <c r="I92" s="16">
        <f t="shared" si="13"/>
        <v>0</v>
      </c>
      <c r="J92" s="62"/>
      <c r="K92" s="63"/>
      <c r="L92" s="62"/>
      <c r="M92" s="65">
        <v>9.5</v>
      </c>
      <c r="N92" s="16">
        <f t="shared" si="10"/>
        <v>0</v>
      </c>
    </row>
    <row r="93" spans="1:14" ht="15">
      <c r="A93" s="56"/>
      <c r="B93" s="78" t="s">
        <v>121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4" ht="38.25">
      <c r="A94" s="56">
        <v>1295</v>
      </c>
      <c r="B94" s="51">
        <f>B92+1</f>
        <v>77</v>
      </c>
      <c r="C94" s="31" t="s">
        <v>137</v>
      </c>
      <c r="D94" s="28">
        <v>30</v>
      </c>
      <c r="E94" s="28" t="s">
        <v>33</v>
      </c>
      <c r="F94" s="1"/>
      <c r="G94" s="15">
        <v>9.5</v>
      </c>
      <c r="H94" s="16">
        <f aca="true" t="shared" si="14" ref="H94:H100">F94*1.095</f>
        <v>0</v>
      </c>
      <c r="I94" s="16">
        <f aca="true" t="shared" si="15" ref="I94:I100">H94*D94</f>
        <v>0</v>
      </c>
      <c r="J94" s="1"/>
      <c r="K94" s="43"/>
      <c r="L94" s="1"/>
      <c r="M94" s="15">
        <v>9.5</v>
      </c>
      <c r="N94" s="16">
        <f aca="true" t="shared" si="16" ref="N94:N100">L94*1.095</f>
        <v>0</v>
      </c>
    </row>
    <row r="95" spans="1:14" ht="25.5">
      <c r="A95" s="56">
        <v>1296</v>
      </c>
      <c r="B95" s="51">
        <f aca="true" t="shared" si="17" ref="B95:B100">B94+1</f>
        <v>78</v>
      </c>
      <c r="C95" s="31" t="s">
        <v>138</v>
      </c>
      <c r="D95" s="28">
        <v>10</v>
      </c>
      <c r="E95" s="28" t="s">
        <v>33</v>
      </c>
      <c r="F95" s="1"/>
      <c r="G95" s="15">
        <v>9.5</v>
      </c>
      <c r="H95" s="16">
        <f t="shared" si="14"/>
        <v>0</v>
      </c>
      <c r="I95" s="16">
        <f t="shared" si="15"/>
        <v>0</v>
      </c>
      <c r="J95" s="1"/>
      <c r="K95" s="43"/>
      <c r="L95" s="1"/>
      <c r="M95" s="15">
        <v>9.5</v>
      </c>
      <c r="N95" s="16">
        <f t="shared" si="16"/>
        <v>0</v>
      </c>
    </row>
    <row r="96" spans="1:14" ht="15">
      <c r="A96" s="56">
        <v>1314</v>
      </c>
      <c r="B96" s="51">
        <f t="shared" si="17"/>
        <v>79</v>
      </c>
      <c r="C96" s="31" t="s">
        <v>157</v>
      </c>
      <c r="D96" s="28">
        <v>250</v>
      </c>
      <c r="E96" s="28" t="s">
        <v>34</v>
      </c>
      <c r="F96" s="1"/>
      <c r="G96" s="15">
        <v>9.5</v>
      </c>
      <c r="H96" s="16">
        <f>F96*1.095</f>
        <v>0</v>
      </c>
      <c r="I96" s="16">
        <f>H96*D96</f>
        <v>0</v>
      </c>
      <c r="J96" s="1"/>
      <c r="K96" s="43"/>
      <c r="L96" s="1"/>
      <c r="M96" s="15">
        <v>9.5</v>
      </c>
      <c r="N96" s="16">
        <f t="shared" si="16"/>
        <v>0</v>
      </c>
    </row>
    <row r="97" spans="1:14" s="64" customFormat="1" ht="15">
      <c r="A97" s="59">
        <v>1749</v>
      </c>
      <c r="B97" s="68">
        <f t="shared" si="17"/>
        <v>80</v>
      </c>
      <c r="C97" s="60" t="s">
        <v>169</v>
      </c>
      <c r="D97" s="61">
        <v>250</v>
      </c>
      <c r="E97" s="61" t="s">
        <v>34</v>
      </c>
      <c r="F97" s="62"/>
      <c r="G97" s="15">
        <v>9.5</v>
      </c>
      <c r="H97" s="16">
        <f>F97*1.095</f>
        <v>0</v>
      </c>
      <c r="I97" s="16">
        <f>H97*D97</f>
        <v>0</v>
      </c>
      <c r="J97" s="62"/>
      <c r="K97" s="63"/>
      <c r="L97" s="62"/>
      <c r="M97" s="15">
        <v>9.5</v>
      </c>
      <c r="N97" s="16">
        <f t="shared" si="16"/>
        <v>0</v>
      </c>
    </row>
    <row r="98" spans="1:14" ht="51">
      <c r="A98" s="56">
        <v>1318</v>
      </c>
      <c r="B98" s="51">
        <f t="shared" si="17"/>
        <v>81</v>
      </c>
      <c r="C98" s="31" t="s">
        <v>139</v>
      </c>
      <c r="D98" s="28">
        <v>5</v>
      </c>
      <c r="E98" s="28" t="s">
        <v>33</v>
      </c>
      <c r="F98" s="1"/>
      <c r="G98" s="15">
        <v>9.5</v>
      </c>
      <c r="H98" s="16">
        <f>F98*1.095</f>
        <v>0</v>
      </c>
      <c r="I98" s="16">
        <f>H98*D98</f>
        <v>0</v>
      </c>
      <c r="J98" s="1"/>
      <c r="K98" s="43"/>
      <c r="L98" s="1"/>
      <c r="M98" s="15">
        <v>9.5</v>
      </c>
      <c r="N98" s="16">
        <f t="shared" si="16"/>
        <v>0</v>
      </c>
    </row>
    <row r="99" spans="1:14" ht="51">
      <c r="A99" s="56">
        <v>1319</v>
      </c>
      <c r="B99" s="51">
        <f t="shared" si="17"/>
        <v>82</v>
      </c>
      <c r="C99" s="31" t="s">
        <v>140</v>
      </c>
      <c r="D99" s="28">
        <v>5</v>
      </c>
      <c r="E99" s="28" t="s">
        <v>33</v>
      </c>
      <c r="F99" s="1"/>
      <c r="G99" s="15">
        <v>9.5</v>
      </c>
      <c r="H99" s="16">
        <f t="shared" si="14"/>
        <v>0</v>
      </c>
      <c r="I99" s="16">
        <f t="shared" si="15"/>
        <v>0</v>
      </c>
      <c r="J99" s="1"/>
      <c r="K99" s="43"/>
      <c r="L99" s="1"/>
      <c r="M99" s="15">
        <v>9.5</v>
      </c>
      <c r="N99" s="16">
        <f t="shared" si="16"/>
        <v>0</v>
      </c>
    </row>
    <row r="100" spans="1:14" s="64" customFormat="1" ht="15">
      <c r="A100" s="59">
        <v>1684</v>
      </c>
      <c r="B100" s="51">
        <f t="shared" si="17"/>
        <v>83</v>
      </c>
      <c r="C100" s="60" t="s">
        <v>158</v>
      </c>
      <c r="D100" s="61">
        <v>500</v>
      </c>
      <c r="E100" s="61" t="s">
        <v>34</v>
      </c>
      <c r="F100" s="62"/>
      <c r="G100" s="65">
        <v>9.5</v>
      </c>
      <c r="H100" s="16">
        <f t="shared" si="14"/>
        <v>0</v>
      </c>
      <c r="I100" s="16">
        <f t="shared" si="15"/>
        <v>0</v>
      </c>
      <c r="J100" s="62"/>
      <c r="K100" s="63"/>
      <c r="L100" s="62"/>
      <c r="M100" s="65">
        <v>9.5</v>
      </c>
      <c r="N100" s="16">
        <f t="shared" si="16"/>
        <v>0</v>
      </c>
    </row>
    <row r="101" spans="1:14" ht="15">
      <c r="A101" s="56"/>
      <c r="B101" s="78" t="s">
        <v>120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ht="15">
      <c r="A102" s="56">
        <v>1291</v>
      </c>
      <c r="B102" s="51">
        <f>B100+1</f>
        <v>84</v>
      </c>
      <c r="C102" s="31" t="s">
        <v>104</v>
      </c>
      <c r="D102" s="28">
        <v>40</v>
      </c>
      <c r="E102" s="28" t="s">
        <v>33</v>
      </c>
      <c r="F102" s="1"/>
      <c r="G102" s="15">
        <v>9.5</v>
      </c>
      <c r="H102" s="16">
        <f>F102*1.095</f>
        <v>0</v>
      </c>
      <c r="I102" s="16">
        <f>H102*D102</f>
        <v>0</v>
      </c>
      <c r="J102" s="1"/>
      <c r="K102" s="1"/>
      <c r="L102" s="1"/>
      <c r="M102" s="15">
        <v>9.5</v>
      </c>
      <c r="N102" s="16">
        <f>L102*1.095</f>
        <v>0</v>
      </c>
    </row>
    <row r="103" spans="1:14" ht="15">
      <c r="A103" s="56">
        <v>1312</v>
      </c>
      <c r="B103" s="51">
        <f>B102+1</f>
        <v>85</v>
      </c>
      <c r="C103" s="29" t="s">
        <v>16</v>
      </c>
      <c r="D103" s="28">
        <v>45</v>
      </c>
      <c r="E103" s="28" t="s">
        <v>33</v>
      </c>
      <c r="F103" s="1"/>
      <c r="G103" s="15">
        <v>9.5</v>
      </c>
      <c r="H103" s="16">
        <f>F103*1.095</f>
        <v>0</v>
      </c>
      <c r="I103" s="16">
        <f>H103*D103</f>
        <v>0</v>
      </c>
      <c r="J103" s="14"/>
      <c r="K103" s="14"/>
      <c r="L103" s="14"/>
      <c r="M103" s="15">
        <v>9.5</v>
      </c>
      <c r="N103" s="16">
        <f>L103*1.095</f>
        <v>0</v>
      </c>
    </row>
    <row r="104" spans="1:14" s="42" customFormat="1" ht="21" customHeight="1">
      <c r="A104" s="57"/>
      <c r="B104" s="53"/>
      <c r="C104" s="40" t="s">
        <v>60</v>
      </c>
      <c r="D104" s="39"/>
      <c r="E104" s="39"/>
      <c r="F104" s="41">
        <f>SUM(F14:F29,F31:F79,F81:F92,F94:F99,F100,F102:F103)</f>
        <v>0</v>
      </c>
      <c r="G104" s="41"/>
      <c r="H104" s="41">
        <f>SUM(H14:H29,H31:H79,H81:H92,H94:H99,H100,H102:H103)</f>
        <v>0</v>
      </c>
      <c r="I104" s="41">
        <f>SUM(I14:I29,I31:I79,I81:I92,I94:I99,I100,I102:I103)</f>
        <v>0</v>
      </c>
      <c r="J104" s="41"/>
      <c r="K104" s="41"/>
      <c r="L104" s="41">
        <f>SUM(L14:L29,L31:L79,L81:L92,L94:L99,L100,L102:L103)</f>
        <v>0</v>
      </c>
      <c r="M104" s="41"/>
      <c r="N104" s="41">
        <f>SUM(N14:N29,N31:N79,N81:N92,N94:N99,N100,N102:N103)</f>
        <v>0</v>
      </c>
    </row>
    <row r="106" spans="1:8" s="2" customFormat="1" ht="15">
      <c r="A106" s="45"/>
      <c r="B106" s="82" t="s">
        <v>36</v>
      </c>
      <c r="C106" s="82"/>
      <c r="D106" s="82"/>
      <c r="E106" s="82"/>
      <c r="F106" s="82"/>
      <c r="G106" s="82"/>
      <c r="H106" s="82"/>
    </row>
    <row r="107" spans="1:14" s="2" customFormat="1" ht="15">
      <c r="A107" s="45"/>
      <c r="B107" s="75" t="s">
        <v>37</v>
      </c>
      <c r="C107" s="75"/>
      <c r="D107" s="75"/>
      <c r="E107" s="81" t="s">
        <v>44</v>
      </c>
      <c r="F107" s="81"/>
      <c r="G107" s="81"/>
      <c r="H107" s="81"/>
      <c r="I107" s="81"/>
      <c r="J107" s="81"/>
      <c r="K107" s="81"/>
      <c r="L107" s="81"/>
      <c r="M107" s="81"/>
      <c r="N107" s="81"/>
    </row>
    <row r="108" spans="1:14" s="2" customFormat="1" ht="15">
      <c r="A108" s="45"/>
      <c r="B108" s="75" t="s">
        <v>111</v>
      </c>
      <c r="C108" s="75"/>
      <c r="D108" s="75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1:14" s="2" customFormat="1" ht="15">
      <c r="A109" s="45"/>
      <c r="B109" s="75" t="s">
        <v>112</v>
      </c>
      <c r="C109" s="75"/>
      <c r="D109" s="75"/>
      <c r="E109" s="81"/>
      <c r="F109" s="81"/>
      <c r="G109" s="81"/>
      <c r="H109" s="81"/>
      <c r="I109" s="81"/>
      <c r="J109" s="81"/>
      <c r="K109" s="81"/>
      <c r="L109" s="81"/>
      <c r="M109" s="81"/>
      <c r="N109" s="81"/>
    </row>
    <row r="110" spans="1:14" s="2" customFormat="1" ht="15">
      <c r="A110" s="45"/>
      <c r="B110" s="75" t="s">
        <v>40</v>
      </c>
      <c r="C110" s="75"/>
      <c r="D110" s="75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spans="1:14" s="2" customFormat="1" ht="15">
      <c r="A111" s="45"/>
      <c r="B111" s="75" t="s">
        <v>38</v>
      </c>
      <c r="C111" s="75"/>
      <c r="D111" s="75"/>
      <c r="E111" s="81" t="s">
        <v>45</v>
      </c>
      <c r="F111" s="81"/>
      <c r="G111" s="81"/>
      <c r="H111" s="81"/>
      <c r="I111" s="81"/>
      <c r="J111" s="81"/>
      <c r="K111" s="81"/>
      <c r="L111" s="81"/>
      <c r="M111" s="81"/>
      <c r="N111" s="81"/>
    </row>
    <row r="112" spans="1:14" s="2" customFormat="1" ht="30" customHeight="1">
      <c r="A112" s="45"/>
      <c r="B112" s="83" t="s">
        <v>39</v>
      </c>
      <c r="C112" s="83"/>
      <c r="D112" s="83"/>
      <c r="E112" s="81" t="s">
        <v>46</v>
      </c>
      <c r="F112" s="81"/>
      <c r="G112" s="81"/>
      <c r="H112" s="81"/>
      <c r="I112" s="81"/>
      <c r="J112" s="81"/>
      <c r="K112" s="81"/>
      <c r="L112" s="81"/>
      <c r="M112" s="81"/>
      <c r="N112" s="81"/>
    </row>
    <row r="113" spans="1:14" s="2" customFormat="1" ht="15">
      <c r="A113" s="45"/>
      <c r="B113" s="75" t="s">
        <v>41</v>
      </c>
      <c r="C113" s="75"/>
      <c r="D113" s="75"/>
      <c r="E113" s="81" t="s">
        <v>47</v>
      </c>
      <c r="F113" s="81"/>
      <c r="G113" s="81"/>
      <c r="H113" s="81"/>
      <c r="I113" s="81"/>
      <c r="J113" s="81"/>
      <c r="K113" s="81"/>
      <c r="L113" s="81"/>
      <c r="M113" s="81"/>
      <c r="N113" s="81"/>
    </row>
    <row r="114" spans="1:14" s="2" customFormat="1" ht="15">
      <c r="A114" s="45"/>
      <c r="B114" s="75" t="s">
        <v>116</v>
      </c>
      <c r="C114" s="75"/>
      <c r="D114" s="75"/>
      <c r="E114" s="81"/>
      <c r="F114" s="81"/>
      <c r="G114" s="81"/>
      <c r="H114" s="81"/>
      <c r="I114" s="81"/>
      <c r="J114" s="81"/>
      <c r="K114" s="81"/>
      <c r="L114" s="81"/>
      <c r="M114" s="81"/>
      <c r="N114" s="81"/>
    </row>
    <row r="115" spans="1:14" s="2" customFormat="1" ht="29.25" customHeight="1">
      <c r="A115" s="45"/>
      <c r="B115" s="75" t="s">
        <v>42</v>
      </c>
      <c r="C115" s="75"/>
      <c r="D115" s="75"/>
      <c r="E115" s="81" t="s">
        <v>117</v>
      </c>
      <c r="F115" s="81"/>
      <c r="G115" s="81"/>
      <c r="H115" s="81"/>
      <c r="I115" s="81"/>
      <c r="J115" s="81"/>
      <c r="K115" s="81"/>
      <c r="L115" s="81"/>
      <c r="M115" s="81"/>
      <c r="N115" s="81"/>
    </row>
    <row r="116" spans="1:11" s="2" customFormat="1" ht="15">
      <c r="A116" s="45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3" s="2" customFormat="1" ht="15.75" thickBot="1">
      <c r="A117" s="45"/>
      <c r="B117" s="82" t="s">
        <v>48</v>
      </c>
      <c r="C117" s="82"/>
    </row>
    <row r="118" spans="1:14" s="2" customFormat="1" ht="51">
      <c r="A118" s="45"/>
      <c r="B118" s="3" t="s">
        <v>21</v>
      </c>
      <c r="C118" s="4" t="s">
        <v>66</v>
      </c>
      <c r="D118" s="4" t="s">
        <v>22</v>
      </c>
      <c r="E118" s="4" t="s">
        <v>23</v>
      </c>
      <c r="F118" s="5" t="s">
        <v>24</v>
      </c>
      <c r="G118" s="5" t="s">
        <v>113</v>
      </c>
      <c r="H118" s="6" t="s">
        <v>25</v>
      </c>
      <c r="I118" s="6" t="s">
        <v>26</v>
      </c>
      <c r="J118" s="7" t="s">
        <v>27</v>
      </c>
      <c r="K118" s="7" t="s">
        <v>35</v>
      </c>
      <c r="L118" s="7" t="s">
        <v>28</v>
      </c>
      <c r="M118" s="7" t="s">
        <v>113</v>
      </c>
      <c r="N118" s="6" t="s">
        <v>43</v>
      </c>
    </row>
    <row r="119" spans="1:14" s="2" customFormat="1" ht="15">
      <c r="A119" s="45"/>
      <c r="B119" s="8">
        <v>0</v>
      </c>
      <c r="C119" s="9">
        <v>1</v>
      </c>
      <c r="D119" s="9">
        <v>2</v>
      </c>
      <c r="E119" s="9">
        <v>3</v>
      </c>
      <c r="F119" s="10">
        <v>4</v>
      </c>
      <c r="G119" s="10">
        <v>5</v>
      </c>
      <c r="H119" s="11" t="s">
        <v>114</v>
      </c>
      <c r="I119" s="11" t="s">
        <v>29</v>
      </c>
      <c r="J119" s="12">
        <v>8</v>
      </c>
      <c r="K119" s="12">
        <v>9</v>
      </c>
      <c r="L119" s="12">
        <v>10</v>
      </c>
      <c r="M119" s="12">
        <v>11</v>
      </c>
      <c r="N119" s="11" t="s">
        <v>115</v>
      </c>
    </row>
    <row r="120" spans="1:14" s="2" customFormat="1" ht="15">
      <c r="A120" s="45"/>
      <c r="B120" s="84" t="s">
        <v>52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s="2" customFormat="1" ht="15">
      <c r="A121" s="45"/>
      <c r="B121" s="19" t="s">
        <v>30</v>
      </c>
      <c r="C121" s="20" t="s">
        <v>49</v>
      </c>
      <c r="D121" s="21">
        <v>50</v>
      </c>
      <c r="E121" s="21" t="s">
        <v>34</v>
      </c>
      <c r="F121" s="21">
        <v>1.25</v>
      </c>
      <c r="G121" s="21">
        <v>9.5</v>
      </c>
      <c r="H121" s="22">
        <f>F121*1.095</f>
        <v>1.36875</v>
      </c>
      <c r="I121" s="22">
        <f>(H121*D121)</f>
        <v>68.4375</v>
      </c>
      <c r="J121" s="21" t="s">
        <v>54</v>
      </c>
      <c r="K121" s="21" t="s">
        <v>55</v>
      </c>
      <c r="L121" s="21">
        <v>1.37</v>
      </c>
      <c r="M121" s="21">
        <v>9.5</v>
      </c>
      <c r="N121" s="22">
        <f>L121*1.095</f>
        <v>1.50015</v>
      </c>
    </row>
    <row r="122" spans="1:14" s="2" customFormat="1" ht="15">
      <c r="A122" s="45"/>
      <c r="B122" s="19" t="s">
        <v>31</v>
      </c>
      <c r="C122" s="20" t="s">
        <v>50</v>
      </c>
      <c r="D122" s="21">
        <v>20</v>
      </c>
      <c r="E122" s="21" t="s">
        <v>33</v>
      </c>
      <c r="F122" s="21">
        <v>2.52</v>
      </c>
      <c r="G122" s="21">
        <v>9.5</v>
      </c>
      <c r="H122" s="22">
        <f>F122*1.095</f>
        <v>2.7594</v>
      </c>
      <c r="I122" s="22">
        <f>(H122*D122)</f>
        <v>55.187999999999995</v>
      </c>
      <c r="J122" s="21" t="s">
        <v>56</v>
      </c>
      <c r="K122" s="21" t="s">
        <v>59</v>
      </c>
      <c r="L122" s="21">
        <v>2.52</v>
      </c>
      <c r="M122" s="21">
        <v>9.5</v>
      </c>
      <c r="N122" s="22">
        <f>L122*1.095</f>
        <v>2.7594</v>
      </c>
    </row>
    <row r="123" spans="1:14" s="2" customFormat="1" ht="15">
      <c r="A123" s="45"/>
      <c r="B123" s="19" t="s">
        <v>32</v>
      </c>
      <c r="C123" s="23" t="s">
        <v>51</v>
      </c>
      <c r="D123" s="21">
        <v>45</v>
      </c>
      <c r="E123" s="21" t="s">
        <v>53</v>
      </c>
      <c r="F123" s="21">
        <v>0.45</v>
      </c>
      <c r="G123" s="21">
        <v>9.5</v>
      </c>
      <c r="H123" s="22">
        <f>F123*1.095</f>
        <v>0.49275</v>
      </c>
      <c r="I123" s="22">
        <f>(H123*D123)</f>
        <v>22.173750000000002</v>
      </c>
      <c r="J123" s="21" t="s">
        <v>57</v>
      </c>
      <c r="K123" s="21" t="s">
        <v>58</v>
      </c>
      <c r="L123" s="21">
        <v>0.45</v>
      </c>
      <c r="M123" s="21">
        <v>9.5</v>
      </c>
      <c r="N123" s="22">
        <f>L123*1.095</f>
        <v>0.49275</v>
      </c>
    </row>
    <row r="124" spans="1:14" s="36" customFormat="1" ht="21" customHeight="1">
      <c r="A124" s="47"/>
      <c r="B124" s="32"/>
      <c r="C124" s="33" t="s">
        <v>60</v>
      </c>
      <c r="D124" s="17"/>
      <c r="E124" s="17"/>
      <c r="F124" s="17">
        <f>SUM(F121:F123)</f>
        <v>4.22</v>
      </c>
      <c r="G124" s="17"/>
      <c r="H124" s="34">
        <f>SUM(H121:H123)</f>
        <v>4.6209</v>
      </c>
      <c r="I124" s="34">
        <f>SUM(I121:I123)</f>
        <v>145.79925</v>
      </c>
      <c r="J124" s="17"/>
      <c r="K124" s="17"/>
      <c r="L124" s="17">
        <f>SUM(L121:L123)</f>
        <v>4.34</v>
      </c>
      <c r="M124" s="17"/>
      <c r="N124" s="35">
        <f>SUM(N121:N123)</f>
        <v>4.7523</v>
      </c>
    </row>
    <row r="125" spans="1:14" s="37" customFormat="1" ht="15">
      <c r="A125" s="48"/>
      <c r="B125" s="24"/>
      <c r="C125" s="24"/>
      <c r="D125" s="24"/>
      <c r="E125" s="86"/>
      <c r="F125" s="86"/>
      <c r="G125" s="86"/>
      <c r="H125" s="86"/>
      <c r="I125" s="86"/>
      <c r="J125" s="24"/>
      <c r="K125" s="24"/>
      <c r="L125" s="24"/>
      <c r="M125" s="24"/>
      <c r="N125" s="24"/>
    </row>
    <row r="126" spans="1:3" s="2" customFormat="1" ht="15">
      <c r="A126" s="45"/>
      <c r="B126" s="87" t="s">
        <v>61</v>
      </c>
      <c r="C126" s="87"/>
    </row>
    <row r="127" spans="2:14" ht="15">
      <c r="B127" s="88" t="s">
        <v>62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90"/>
    </row>
    <row r="128" spans="2:14" ht="15">
      <c r="B128" s="88" t="s">
        <v>63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90"/>
    </row>
    <row r="129" spans="2:14" ht="15">
      <c r="B129" s="88" t="s">
        <v>64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90"/>
    </row>
    <row r="130" spans="2:14" ht="15">
      <c r="B130" s="88" t="s">
        <v>65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90"/>
    </row>
    <row r="131" spans="2:14" ht="15">
      <c r="B131" s="92" t="s">
        <v>68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4"/>
    </row>
    <row r="132" spans="2:14" ht="15">
      <c r="B132" s="88" t="s">
        <v>69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90"/>
    </row>
    <row r="133" spans="2:14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5">
      <c r="B134" s="91" t="s">
        <v>70</v>
      </c>
      <c r="C134" s="91"/>
      <c r="D134" s="91"/>
      <c r="E134" s="91"/>
      <c r="F134" s="91"/>
      <c r="G134" s="91"/>
      <c r="H134" s="91"/>
      <c r="I134" s="2"/>
      <c r="J134" s="2"/>
      <c r="K134" s="2"/>
      <c r="L134" s="2"/>
      <c r="M134" s="2"/>
      <c r="N134" s="2"/>
    </row>
    <row r="135" spans="2:14" ht="15">
      <c r="B135" s="92" t="s">
        <v>71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4"/>
    </row>
    <row r="136" spans="2:14" ht="15">
      <c r="B136" s="92" t="s">
        <v>108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4"/>
    </row>
    <row r="137" spans="2:14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5">
      <c r="B138" s="95" t="s">
        <v>72</v>
      </c>
      <c r="C138" s="95"/>
      <c r="D138" s="95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5">
      <c r="B139" s="96" t="s">
        <v>73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2:14" ht="15">
      <c r="B140" s="98" t="s">
        <v>110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</row>
    <row r="141" spans="2:14" ht="15">
      <c r="B141" s="99" t="s">
        <v>141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3" spans="2:14" ht="15">
      <c r="B143" s="97" t="s">
        <v>74</v>
      </c>
      <c r="C143" s="97"/>
      <c r="D143" s="97"/>
      <c r="E143" s="97"/>
      <c r="F143" s="38"/>
      <c r="G143" s="38"/>
      <c r="H143" s="97" t="s">
        <v>75</v>
      </c>
      <c r="I143" s="97"/>
      <c r="J143" s="97" t="s">
        <v>76</v>
      </c>
      <c r="K143" s="97"/>
      <c r="L143" s="97"/>
      <c r="M143" s="97"/>
      <c r="N143" s="97"/>
    </row>
  </sheetData>
  <sheetProtection password="C9C1" sheet="1"/>
  <mergeCells count="57">
    <mergeCell ref="B139:N139"/>
    <mergeCell ref="B143:E143"/>
    <mergeCell ref="H143:I143"/>
    <mergeCell ref="B140:N140"/>
    <mergeCell ref="B141:N141"/>
    <mergeCell ref="J143:N143"/>
    <mergeCell ref="B115:D115"/>
    <mergeCell ref="B134:H134"/>
    <mergeCell ref="B132:N132"/>
    <mergeCell ref="B135:N135"/>
    <mergeCell ref="B136:N136"/>
    <mergeCell ref="B138:D138"/>
    <mergeCell ref="B129:N129"/>
    <mergeCell ref="B130:N130"/>
    <mergeCell ref="B131:N131"/>
    <mergeCell ref="E115:N115"/>
    <mergeCell ref="B117:C117"/>
    <mergeCell ref="B120:N120"/>
    <mergeCell ref="E125:I125"/>
    <mergeCell ref="B126:C126"/>
    <mergeCell ref="B127:N127"/>
    <mergeCell ref="B128:N128"/>
    <mergeCell ref="E110:N110"/>
    <mergeCell ref="E111:N111"/>
    <mergeCell ref="E112:N112"/>
    <mergeCell ref="E113:N113"/>
    <mergeCell ref="E114:N114"/>
    <mergeCell ref="B111:D111"/>
    <mergeCell ref="B112:D112"/>
    <mergeCell ref="B113:D113"/>
    <mergeCell ref="B114:D114"/>
    <mergeCell ref="B110:D110"/>
    <mergeCell ref="E108:N108"/>
    <mergeCell ref="E109:N109"/>
    <mergeCell ref="B4:E4"/>
    <mergeCell ref="I4:L4"/>
    <mergeCell ref="B108:D108"/>
    <mergeCell ref="B109:D109"/>
    <mergeCell ref="B106:D106"/>
    <mergeCell ref="E106:H106"/>
    <mergeCell ref="E107:N107"/>
    <mergeCell ref="B6:E6"/>
    <mergeCell ref="I6:L6"/>
    <mergeCell ref="B107:D107"/>
    <mergeCell ref="B13:N13"/>
    <mergeCell ref="B30:N30"/>
    <mergeCell ref="B80:N80"/>
    <mergeCell ref="B93:N93"/>
    <mergeCell ref="B101:N101"/>
    <mergeCell ref="B1:E1"/>
    <mergeCell ref="I1:L1"/>
    <mergeCell ref="I3:L3"/>
    <mergeCell ref="B2:E2"/>
    <mergeCell ref="I2:L2"/>
    <mergeCell ref="B5:E5"/>
    <mergeCell ref="I5:L5"/>
    <mergeCell ref="B3:E3"/>
  </mergeCells>
  <printOptions horizontalCentered="1"/>
  <pageMargins left="0.2362204724409449" right="0.7480314960629921" top="0.6299212598425197" bottom="0.7480314960629921" header="0.31496062992125984" footer="0.31496062992125984"/>
  <pageSetup horizontalDpi="600" verticalDpi="600" orientation="landscape" paperSize="9" scale="70" r:id="rId1"/>
  <headerFooter>
    <oddHeader>&amp;LI: KRUH, PEKOVSKO PECIVO IN SLAŠČICE&amp;C1. 5. 2015 - 30. 4. 2015&amp;R&amp;N</oddHeader>
  </headerFooter>
  <rowBreaks count="1" manualBreakCount="1">
    <brk id="1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Gustav</cp:lastModifiedBy>
  <cp:lastPrinted>2015-03-02T07:32:14Z</cp:lastPrinted>
  <dcterms:created xsi:type="dcterms:W3CDTF">2012-07-30T18:22:16Z</dcterms:created>
  <dcterms:modified xsi:type="dcterms:W3CDTF">2016-03-29T10:55:53Z</dcterms:modified>
  <cp:category/>
  <cp:version/>
  <cp:contentType/>
  <cp:contentStatus/>
</cp:coreProperties>
</file>