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0" windowWidth="20490" windowHeight="6765" tabRatio="881"/>
  </bookViews>
  <sheets>
    <sheet name="K ZAMRZNJENI IZDELKI IZ TESTA" sheetId="11" r:id="rId1"/>
  </sheets>
  <definedNames>
    <definedName name="_xlnm.Print_Area" localSheetId="0">'K ZAMRZNJENI IZDELKI IZ TESTA'!$A$1:$N$97</definedName>
  </definedNames>
  <calcPr calcId="152511"/>
</workbook>
</file>

<file path=xl/calcChain.xml><?xml version="1.0" encoding="utf-8"?>
<calcChain xmlns="http://schemas.openxmlformats.org/spreadsheetml/2006/main">
  <c r="L57" i="11" l="1"/>
  <c r="F57" i="11"/>
  <c r="N54" i="11"/>
  <c r="H54" i="11"/>
  <c r="I54" i="11" s="1"/>
  <c r="H27" i="11" l="1"/>
  <c r="I27" i="11" s="1"/>
  <c r="N27" i="11"/>
  <c r="B16" i="11" l="1"/>
  <c r="B17" i="11" s="1"/>
  <c r="B18" i="11" s="1"/>
  <c r="B19" i="11" s="1"/>
  <c r="B20" i="11" s="1"/>
  <c r="B21" i="11" s="1"/>
  <c r="B22" i="11" s="1"/>
  <c r="B23" i="11" s="1"/>
  <c r="B25" i="11" s="1"/>
  <c r="B15" i="11"/>
  <c r="N46" i="11"/>
  <c r="N47" i="11"/>
  <c r="N48" i="11"/>
  <c r="N49" i="11"/>
  <c r="N50" i="11"/>
  <c r="H46" i="11"/>
  <c r="I46" i="11" s="1"/>
  <c r="H47" i="11"/>
  <c r="I47" i="11" s="1"/>
  <c r="H48" i="11"/>
  <c r="I48" i="11" s="1"/>
  <c r="H49" i="11"/>
  <c r="I49" i="11" s="1"/>
  <c r="B26" i="11" l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3" i="11" s="1"/>
  <c r="B54" i="11" s="1"/>
  <c r="B55" i="11" s="1"/>
  <c r="B56" i="11" s="1"/>
  <c r="B27" i="11"/>
  <c r="L77" i="11" l="1"/>
  <c r="F77" i="11"/>
  <c r="N76" i="11"/>
  <c r="H76" i="11"/>
  <c r="I76" i="11" s="1"/>
  <c r="N75" i="11"/>
  <c r="H75" i="11"/>
  <c r="I75" i="11" s="1"/>
  <c r="N74" i="11"/>
  <c r="H74" i="11"/>
  <c r="I74" i="11" s="1"/>
  <c r="N56" i="11"/>
  <c r="H56" i="11"/>
  <c r="I56" i="11" s="1"/>
  <c r="N55" i="11"/>
  <c r="H55" i="11"/>
  <c r="I55" i="11" s="1"/>
  <c r="N53" i="11"/>
  <c r="H53" i="11"/>
  <c r="I53" i="11" s="1"/>
  <c r="N51" i="11"/>
  <c r="H51" i="11"/>
  <c r="I51" i="11" s="1"/>
  <c r="H50" i="11"/>
  <c r="I50" i="11" s="1"/>
  <c r="N45" i="11"/>
  <c r="H45" i="11"/>
  <c r="I45" i="11" s="1"/>
  <c r="N44" i="11"/>
  <c r="H44" i="11"/>
  <c r="I44" i="11" s="1"/>
  <c r="N43" i="11"/>
  <c r="H43" i="11"/>
  <c r="I43" i="11" s="1"/>
  <c r="N42" i="11"/>
  <c r="H42" i="11"/>
  <c r="I42" i="11" s="1"/>
  <c r="N41" i="11"/>
  <c r="H41" i="11"/>
  <c r="I41" i="11" s="1"/>
  <c r="N40" i="11"/>
  <c r="H40" i="11"/>
  <c r="I40" i="11" s="1"/>
  <c r="N39" i="11"/>
  <c r="H39" i="11"/>
  <c r="I39" i="11" s="1"/>
  <c r="N38" i="11"/>
  <c r="H38" i="11"/>
  <c r="I38" i="11" s="1"/>
  <c r="N37" i="11"/>
  <c r="H37" i="11"/>
  <c r="I37" i="11" s="1"/>
  <c r="N36" i="11"/>
  <c r="H36" i="11"/>
  <c r="I36" i="11" s="1"/>
  <c r="N35" i="11"/>
  <c r="H35" i="11"/>
  <c r="I35" i="11" s="1"/>
  <c r="N34" i="11"/>
  <c r="H34" i="11"/>
  <c r="I34" i="11" s="1"/>
  <c r="N33" i="11"/>
  <c r="H33" i="11"/>
  <c r="I33" i="11" s="1"/>
  <c r="N32" i="11"/>
  <c r="H32" i="11"/>
  <c r="I32" i="11" s="1"/>
  <c r="N31" i="11"/>
  <c r="H31" i="11"/>
  <c r="I31" i="11" s="1"/>
  <c r="N30" i="11"/>
  <c r="H30" i="11"/>
  <c r="I30" i="11" s="1"/>
  <c r="N29" i="11"/>
  <c r="H29" i="11"/>
  <c r="I29" i="11" s="1"/>
  <c r="N28" i="11"/>
  <c r="H28" i="11"/>
  <c r="I28" i="11" s="1"/>
  <c r="N26" i="11"/>
  <c r="H26" i="11"/>
  <c r="I26" i="11" s="1"/>
  <c r="N25" i="11"/>
  <c r="H25" i="11"/>
  <c r="I25" i="11" s="1"/>
  <c r="N23" i="11"/>
  <c r="H23" i="11"/>
  <c r="I23" i="11" s="1"/>
  <c r="N22" i="11"/>
  <c r="H22" i="11"/>
  <c r="I22" i="11" s="1"/>
  <c r="N21" i="11"/>
  <c r="H21" i="11"/>
  <c r="I21" i="11" s="1"/>
  <c r="N20" i="11"/>
  <c r="H20" i="11"/>
  <c r="I20" i="11" s="1"/>
  <c r="N19" i="11"/>
  <c r="H19" i="11"/>
  <c r="I19" i="11" s="1"/>
  <c r="N18" i="11"/>
  <c r="H18" i="11"/>
  <c r="I18" i="11" s="1"/>
  <c r="N17" i="11"/>
  <c r="H17" i="11"/>
  <c r="I17" i="11" s="1"/>
  <c r="N16" i="11"/>
  <c r="H16" i="11"/>
  <c r="I16" i="11" s="1"/>
  <c r="N15" i="11"/>
  <c r="H15" i="11"/>
  <c r="I15" i="11" s="1"/>
  <c r="N14" i="11"/>
  <c r="H14" i="11"/>
  <c r="H57" i="11" s="1"/>
  <c r="N57" i="11" l="1"/>
  <c r="I14" i="11"/>
  <c r="I57" i="11" s="1"/>
  <c r="N77" i="11"/>
  <c r="I77" i="11"/>
  <c r="H77" i="11"/>
</calcChain>
</file>

<file path=xl/sharedStrings.xml><?xml version="1.0" encoding="utf-8"?>
<sst xmlns="http://schemas.openxmlformats.org/spreadsheetml/2006/main" count="183" uniqueCount="124">
  <si>
    <t>TESTO ZA LAZANJE, hitro zamrznjeno, pakirano po 1 kg</t>
  </si>
  <si>
    <t>ROGLJIČKI MINI, masleni, hitro zamrznjeno, pakirano po 1 kg</t>
  </si>
  <si>
    <t>TESTO ZA PICE, hitro zamrznjeno, pakirano po 1 kg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</si>
  <si>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</si>
  <si>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</si>
  <si>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</si>
  <si>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</si>
  <si>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</si>
  <si>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</si>
  <si>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</si>
  <si>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</si>
  <si>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</si>
  <si>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</si>
  <si>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</si>
  <si>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</si>
  <si>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</si>
  <si>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</si>
  <si>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</si>
  <si>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</si>
  <si>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</si>
  <si>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</si>
  <si>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</si>
  <si>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</si>
  <si>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</si>
  <si>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</si>
  <si>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</si>
  <si>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</si>
  <si>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</si>
  <si>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</si>
  <si>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</si>
  <si>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</si>
  <si>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</si>
  <si>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</si>
  <si>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</si>
  <si>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</si>
  <si>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</si>
  <si>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</si>
  <si>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</si>
  <si>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</si>
  <si>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</si>
  <si>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</si>
  <si>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</si>
  <si>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</si>
  <si>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</si>
  <si>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</si>
  <si>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</si>
  <si>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</si>
  <si>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</si>
  <si>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</si>
  <si>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</si>
  <si>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</si>
  <si>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</si>
  <si>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</si>
  <si>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</si>
  <si>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</si>
  <si>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</si>
  <si>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</si>
  <si>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</si>
  <si>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</si>
  <si>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</si>
  <si>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</si>
  <si>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K</t>
  </si>
  <si>
    <t>ZAMRZNJENI IZDELKI IZ TESTA</t>
  </si>
  <si>
    <t>CMOKI Z JAGODNIM NADEVOM, iz krompirjevega testa z nadevom, hitro zamrznjeni, pakirani 1 do 2 kg</t>
  </si>
  <si>
    <t>CMOKI Z MARELIČNIM NADEVOM, iz krompirjevega testa z nadevom, hitro zamrznjeni, pakirani 1 do 2 kg</t>
  </si>
  <si>
    <t>CMOKI Z BOROVNIČEVIM NADEVOM, iz krompirjevega testa z nadevom, hitro zamrznjeni, pakirani 1 do 2 kg</t>
  </si>
  <si>
    <t>CMOKI S SLIVOVIM NADEVOM, iz krompirjevega testa z nadevom, hitro zamrznjeni, pakirani 1 do 2 kg</t>
  </si>
  <si>
    <t>CMOKI ZDROBOVI, kot priloga, hitro zamrznjeni, pakirani 1 do 2 kg</t>
  </si>
  <si>
    <t>ŠTRUKLJI SKUTINI, slani, iz vlečenega testa, hitro zamrznjeni, pakirani 1 do 2 kg</t>
  </si>
  <si>
    <t>PALAČINKE, s čokoladnim nadevom, hitro zamrznjene</t>
  </si>
  <si>
    <t>ŠTRUKLJI AJDOVI Z OREHI, iz kvašenega testa, hitro zamrznjeni, pakirani 1 do 2 kg</t>
  </si>
  <si>
    <t>ŽEPEK MINI, marelični, iz kvašeno listnatega testa, hitro zamrznjen, pakiran po 1 kg</t>
  </si>
  <si>
    <t>ŽEPEK MINI, čokoladni, iz kvašeno listnatega testa, hitro zamrznjen, pakiran po 1 kg</t>
  </si>
  <si>
    <t>KANELONI, šunka sir, hitro zamrznjeni, pakirani 1 do 2 kg</t>
  </si>
  <si>
    <t>KANELONI, sirovi, hitro zamrznjeni, pakirani 1 do 2 kg</t>
  </si>
  <si>
    <t>KANELONI, mesni, hitro zamrznjeni, pakirani 1 do 2 kg</t>
  </si>
  <si>
    <t>Naziv: OŠ Gustava Šiliha Laporje</t>
  </si>
  <si>
    <t>Naslov: Laporje 31, 2318 Laporje</t>
  </si>
  <si>
    <t>ID za DDV:  36415006</t>
  </si>
  <si>
    <t>na naslov Laporje 31, 2318 Laporje, od 7.00 do 14.30</t>
  </si>
  <si>
    <t>SVALJKI, KORUZNI, hitro zamrznjeni, pakirani 1 do 2 kg</t>
  </si>
  <si>
    <t>SVALJKI, KROMPIRJEVI, brez skute, hitro zamrznjeni, pakirani 1 do 2 kg</t>
  </si>
  <si>
    <t xml:space="preserve">SVALJKI RŽENI, hitro zamrznjeni, pakirani, 1 do 2 kg </t>
  </si>
  <si>
    <t>CMOKI KRUHOVI, hitro zamrznjeni, pakirani 1 do 2 kg</t>
  </si>
  <si>
    <t>ŠTRUKLJI, SKUTINI, sladki, iz vlečenega testa, hitro zamrznjeni, pakirani 1 do 2 kg</t>
  </si>
  <si>
    <t>ŠTRUKLJI Z OREHI, iz kvašenega testa, hitro zamrznjeni, pakirani 1 do 2 kg</t>
  </si>
  <si>
    <t>PALAČINKE, s skutinim nadevom, hitro zamrznjene</t>
  </si>
  <si>
    <t>ROGLJIČEK, FRANCOSKI MINI, polnjen z marmelado, iz kvašeno listnatega testa, hitro zamrznjen, pakiran po 1 kg</t>
  </si>
  <si>
    <t>ROGLJIČEK, ZRNATI, iz kvašeno slistnatega testa, hitro zamrznjeno, pakirano po 1 kg</t>
  </si>
  <si>
    <t>ROGLJIČKI, MINI DVOBARVNI  masleni, hitro zamrznjen, pakiran po 1 kg</t>
  </si>
  <si>
    <t>TESTO, MASLENO hitro zamrznjeno, pakirano po 500 g</t>
  </si>
  <si>
    <t>TESTO VLEČENO, 1 kg</t>
  </si>
  <si>
    <t>ZAVITEK, JABOLČNI, sladki, iz listnatega testa, hitro zamrznjeni, pakirani 1 do 2 kg</t>
  </si>
  <si>
    <t xml:space="preserve"> ZAVITEK, SKUTIN, sladki, iz listnatega testa, hitro zamrznjeni, pakirani 1 do 2 kg</t>
  </si>
  <si>
    <t>ZAVITEK, VIŠNJEV, sladki, iz listnatega testa, hitro zamrznjeni, pakirani 1 do 2 kg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</si>
  <si>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</si>
  <si>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</si>
  <si>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</si>
  <si>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</si>
  <si>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</si>
  <si>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</si>
  <si>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</si>
  <si>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Matična številka: 5087643000</t>
  </si>
  <si>
    <t>Transakcijski račun: SI56 013136030680386</t>
  </si>
  <si>
    <t>K.3 KANELONI</t>
  </si>
  <si>
    <t>K.2 DRUGI IZDELKI IZ TESTA</t>
  </si>
  <si>
    <t>K.1 IZDELKI IZ KROMPIRJEVEGA TESTA</t>
  </si>
  <si>
    <t>POLPETI, ZELENJAVNI, hitro zamrznjeni, pakirani 1 do 2 kg</t>
  </si>
  <si>
    <t>PECIVO, SLANO, hitro zamrznjeno, pakirano po 1 kg</t>
  </si>
  <si>
    <t>BUREK, mesni, iz vlečenega testa, hitro zamrznjen, pakiran porcijsko, 220 g</t>
  </si>
  <si>
    <t>BUREK, sirov, iz vlečenega testa, hitro zamrznjen, pakiran porcijsko. 220 g</t>
  </si>
  <si>
    <t>PALAČINKE, brez nadeva, hitro zamrznjene, maksimalno pakiranje po 20 kom, lahko manjše</t>
  </si>
  <si>
    <t xml:space="preserve">Naziv: </t>
  </si>
  <si>
    <t xml:space="preserve">Naslov: </t>
  </si>
  <si>
    <t xml:space="preserve">ID za DDV: </t>
  </si>
  <si>
    <t xml:space="preserve">matična številka: </t>
  </si>
  <si>
    <t xml:space="preserve">transakcijski račun: </t>
  </si>
  <si>
    <t xml:space="preserve">Kraj, datum: </t>
  </si>
  <si>
    <t>SAOP</t>
  </si>
  <si>
    <t>ZAVITEK, JABOLČNI, sladki, iz vlečenega testa, hitro zamrznjeni, pakirani 1 do 2 kg</t>
  </si>
  <si>
    <t xml:space="preserve"> ZAVITEK, SKUTIN, sladki, iz vlečenega testa, hitro zamrznjeni, pakirani 1 do 2 kg</t>
  </si>
  <si>
    <t>KOLAČ, z lešniki (ali marmorni kolač), hitro zamrznjen, 3000 g</t>
  </si>
  <si>
    <t>TESTO LISTNATO, sveže, pakirano 500 g</t>
  </si>
  <si>
    <t>KANELONI, piščančji, hitro zamrznjeni, pakirani 1 do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</si>
</sst>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color rgb="FFFF000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7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3" borderId="19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5" borderId="19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29" fillId="23" borderId="11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8" borderId="10" xfId="0" applyFill="1" applyBorder="1" applyAlignment="1" applyProtection="1">
      <alignment horizontal="center" vertical="center"/>
    </xf>
    <xf numFmtId="0" fontId="1" fillId="28" borderId="10" xfId="0" applyFont="1" applyFill="1" applyBorder="1" applyAlignment="1" applyProtection="1">
      <alignment horizontal="center" vertical="center" wrapText="1"/>
    </xf>
    <xf numFmtId="0" fontId="23" fillId="28" borderId="10" xfId="0" applyFon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wrapText="1"/>
    </xf>
    <xf numFmtId="0" fontId="30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20" fillId="27" borderId="12" xfId="0" applyFont="1" applyFill="1" applyBorder="1" applyAlignment="1" applyProtection="1">
      <alignment horizontal="center"/>
    </xf>
    <xf numFmtId="0" fontId="30" fillId="27" borderId="12" xfId="0" applyFont="1" applyFill="1" applyBorder="1" applyAlignment="1" applyProtection="1">
      <alignment horizontal="center" vertical="center" wrapText="1"/>
    </xf>
    <xf numFmtId="4" fontId="20" fillId="27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1" fillId="28" borderId="10" xfId="0" applyFont="1" applyFill="1" applyBorder="1" applyAlignment="1" applyProtection="1">
      <alignment horizontal="center" vertical="center" wrapText="1"/>
    </xf>
    <xf numFmtId="0" fontId="28" fillId="28" borderId="10" xfId="0" applyFont="1" applyFill="1" applyBorder="1" applyAlignment="1" applyProtection="1">
      <alignment horizontal="center" vertical="center"/>
    </xf>
    <xf numFmtId="0" fontId="23" fillId="28" borderId="18" xfId="0" applyFont="1" applyFill="1" applyBorder="1" applyAlignment="1" applyProtection="1">
      <alignment horizontal="center" vertical="center"/>
    </xf>
    <xf numFmtId="0" fontId="0" fillId="28" borderId="18" xfId="0" applyFill="1" applyBorder="1" applyAlignment="1" applyProtection="1">
      <alignment horizontal="center" vertical="center"/>
    </xf>
    <xf numFmtId="0" fontId="20" fillId="27" borderId="21" xfId="0" applyFont="1" applyFill="1" applyBorder="1" applyAlignment="1" applyProtection="1">
      <alignment horizontal="center"/>
    </xf>
    <xf numFmtId="0" fontId="23" fillId="23" borderId="22" xfId="0" applyFont="1" applyFill="1" applyBorder="1" applyAlignment="1" applyProtection="1">
      <alignment horizontal="center" vertical="center" wrapText="1"/>
    </xf>
    <xf numFmtId="0" fontId="29" fillId="23" borderId="18" xfId="0" applyFont="1" applyFill="1" applyBorder="1" applyAlignment="1" applyProtection="1">
      <alignment horizontal="center" wrapText="1"/>
    </xf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29" borderId="10" xfId="0" applyFont="1" applyFill="1" applyBorder="1" applyProtection="1"/>
    <xf numFmtId="0" fontId="33" fillId="29" borderId="10" xfId="0" applyFont="1" applyFill="1" applyBorder="1" applyProtection="1"/>
    <xf numFmtId="0" fontId="33" fillId="0" borderId="0" xfId="0" applyFont="1" applyAlignment="1" applyProtection="1">
      <alignment wrapText="1"/>
    </xf>
    <xf numFmtId="0" fontId="32" fillId="0" borderId="0" xfId="0" applyFont="1" applyFill="1" applyProtection="1"/>
    <xf numFmtId="0" fontId="34" fillId="28" borderId="10" xfId="0" applyFont="1" applyFill="1" applyBorder="1" applyAlignment="1" applyProtection="1">
      <alignment horizontal="center" vertical="center"/>
    </xf>
    <xf numFmtId="0" fontId="35" fillId="29" borderId="10" xfId="0" applyFont="1" applyFill="1" applyBorder="1" applyProtection="1"/>
    <xf numFmtId="0" fontId="31" fillId="28" borderId="18" xfId="0" applyFont="1" applyFill="1" applyBorder="1" applyAlignment="1" applyProtection="1">
      <alignment horizontal="center" vertical="center"/>
    </xf>
    <xf numFmtId="4" fontId="28" fillId="0" borderId="10" xfId="0" applyNumberFormat="1" applyFont="1" applyBorder="1" applyAlignment="1" applyProtection="1">
      <alignment horizontal="center" vertical="center" wrapText="1"/>
      <protection locked="0"/>
    </xf>
    <xf numFmtId="164" fontId="28" fillId="0" borderId="10" xfId="0" applyNumberFormat="1" applyFont="1" applyBorder="1" applyAlignment="1" applyProtection="1">
      <alignment horizontal="center" vertical="center" wrapText="1"/>
    </xf>
    <xf numFmtId="4" fontId="28" fillId="25" borderId="1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32" fillId="29" borderId="23" xfId="0" applyFont="1" applyFill="1" applyBorder="1" applyAlignment="1" applyProtection="1">
      <alignment horizontal="center" wrapText="1"/>
    </xf>
    <xf numFmtId="0" fontId="32" fillId="29" borderId="24" xfId="0" applyFont="1" applyFill="1" applyBorder="1" applyAlignment="1" applyProtection="1">
      <alignment horizontal="center" wrapText="1"/>
    </xf>
    <xf numFmtId="0" fontId="32" fillId="29" borderId="12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wrapText="1"/>
    </xf>
    <xf numFmtId="0" fontId="0" fillId="0" borderId="1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top" wrapText="1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3" fillId="0" borderId="15" xfId="38" applyFont="1" applyBorder="1" applyAlignment="1" applyProtection="1">
      <alignment horizontal="left" wrapText="1"/>
    </xf>
    <xf numFmtId="0" fontId="20" fillId="27" borderId="15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20" fillId="27" borderId="15" xfId="0" applyFont="1" applyFill="1" applyBorder="1" applyAlignment="1" applyProtection="1">
      <alignment horizontal="center" vertical="center"/>
    </xf>
    <xf numFmtId="0" fontId="26" fillId="27" borderId="1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17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26" fillId="0" borderId="16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96"/>
  <sheetViews>
    <sheetView tabSelected="1" showWhiteSpace="0" view="pageBreakPreview" topLeftCell="A47" zoomScale="115" zoomScaleSheetLayoutView="115" workbookViewId="0">
      <selection activeCell="B54" sqref="B54:B56"/>
    </sheetView>
  </sheetViews>
  <sheetFormatPr defaultRowHeight="15" x14ac:dyDescent="0.25"/>
  <cols>
    <col min="1" max="1" width="4.42578125" style="49" bestFit="1" customWidth="1"/>
    <col min="2" max="2" width="7.140625" style="23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4.28515625" style="23" customWidth="1"/>
    <col min="15" max="16384" width="9.140625" style="23"/>
  </cols>
  <sheetData>
    <row r="1" spans="1:14" s="2" customFormat="1" ht="26.25" customHeight="1" x14ac:dyDescent="0.25">
      <c r="A1" s="48"/>
      <c r="B1" s="75" t="s">
        <v>3</v>
      </c>
      <c r="C1" s="75"/>
      <c r="D1" s="75"/>
      <c r="E1" s="75"/>
      <c r="I1" s="76" t="s">
        <v>4</v>
      </c>
      <c r="J1" s="76"/>
      <c r="K1" s="76"/>
      <c r="L1" s="76"/>
    </row>
    <row r="2" spans="1:14" s="2" customFormat="1" x14ac:dyDescent="0.25">
      <c r="A2" s="48"/>
      <c r="B2" s="77" t="s">
        <v>112</v>
      </c>
      <c r="C2" s="77"/>
      <c r="D2" s="77"/>
      <c r="E2" s="77"/>
      <c r="I2" s="78" t="s">
        <v>76</v>
      </c>
      <c r="J2" s="78"/>
      <c r="K2" s="78"/>
      <c r="L2" s="78"/>
    </row>
    <row r="3" spans="1:14" s="2" customFormat="1" x14ac:dyDescent="0.25">
      <c r="A3" s="48"/>
      <c r="B3" s="79" t="s">
        <v>113</v>
      </c>
      <c r="C3" s="79"/>
      <c r="D3" s="79"/>
      <c r="E3" s="79"/>
      <c r="I3" s="80" t="s">
        <v>77</v>
      </c>
      <c r="J3" s="80"/>
      <c r="K3" s="80"/>
      <c r="L3" s="80"/>
    </row>
    <row r="4" spans="1:14" s="2" customFormat="1" ht="15" customHeight="1" x14ac:dyDescent="0.25">
      <c r="A4" s="48"/>
      <c r="B4" s="79" t="s">
        <v>114</v>
      </c>
      <c r="C4" s="79"/>
      <c r="D4" s="79"/>
      <c r="E4" s="79"/>
      <c r="I4" s="80" t="s">
        <v>78</v>
      </c>
      <c r="J4" s="80"/>
      <c r="K4" s="80"/>
      <c r="L4" s="80"/>
    </row>
    <row r="5" spans="1:14" s="2" customFormat="1" ht="15" customHeight="1" x14ac:dyDescent="0.25">
      <c r="A5" s="48"/>
      <c r="B5" s="79" t="s">
        <v>115</v>
      </c>
      <c r="C5" s="79"/>
      <c r="D5" s="79"/>
      <c r="E5" s="79"/>
      <c r="I5" s="80" t="s">
        <v>102</v>
      </c>
      <c r="J5" s="80"/>
      <c r="K5" s="80"/>
      <c r="L5" s="80"/>
    </row>
    <row r="6" spans="1:14" s="2" customFormat="1" ht="15" customHeight="1" x14ac:dyDescent="0.25">
      <c r="A6" s="48"/>
      <c r="B6" s="79" t="s">
        <v>116</v>
      </c>
      <c r="C6" s="79"/>
      <c r="D6" s="79"/>
      <c r="E6" s="79"/>
      <c r="I6" s="80" t="s">
        <v>103</v>
      </c>
      <c r="J6" s="80"/>
      <c r="K6" s="80"/>
      <c r="L6" s="80"/>
    </row>
    <row r="8" spans="1:14" ht="18.75" x14ac:dyDescent="0.3">
      <c r="H8" s="24" t="s">
        <v>5</v>
      </c>
    </row>
    <row r="9" spans="1:14" ht="18.75" x14ac:dyDescent="0.3">
      <c r="F9" s="25" t="s">
        <v>52</v>
      </c>
      <c r="G9" s="24" t="s">
        <v>61</v>
      </c>
      <c r="H9" s="26" t="s">
        <v>62</v>
      </c>
    </row>
    <row r="10" spans="1:14" ht="15.75" thickBot="1" x14ac:dyDescent="0.3"/>
    <row r="11" spans="1:14" s="2" customFormat="1" ht="63.75" customHeight="1" x14ac:dyDescent="0.25">
      <c r="A11" s="61" t="s">
        <v>118</v>
      </c>
      <c r="B11" s="46" t="s">
        <v>6</v>
      </c>
      <c r="C11" s="4" t="s">
        <v>51</v>
      </c>
      <c r="D11" s="4" t="s">
        <v>7</v>
      </c>
      <c r="E11" s="4" t="s">
        <v>8</v>
      </c>
      <c r="F11" s="5" t="s">
        <v>9</v>
      </c>
      <c r="G11" s="5" t="s">
        <v>97</v>
      </c>
      <c r="H11" s="6" t="s">
        <v>10</v>
      </c>
      <c r="I11" s="6" t="s">
        <v>11</v>
      </c>
      <c r="J11" s="7" t="s">
        <v>12</v>
      </c>
      <c r="K11" s="7" t="s">
        <v>20</v>
      </c>
      <c r="L11" s="7" t="s">
        <v>13</v>
      </c>
      <c r="M11" s="7" t="s">
        <v>97</v>
      </c>
      <c r="N11" s="6" t="s">
        <v>28</v>
      </c>
    </row>
    <row r="12" spans="1:14" s="13" customFormat="1" ht="18" customHeight="1" x14ac:dyDescent="0.2">
      <c r="A12" s="62"/>
      <c r="B12" s="47">
        <v>0</v>
      </c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98</v>
      </c>
      <c r="I12" s="11" t="s">
        <v>14</v>
      </c>
      <c r="J12" s="12">
        <v>8</v>
      </c>
      <c r="K12" s="12">
        <v>9</v>
      </c>
      <c r="L12" s="12">
        <v>10</v>
      </c>
      <c r="M12" s="12">
        <v>11</v>
      </c>
      <c r="N12" s="11" t="s">
        <v>99</v>
      </c>
    </row>
    <row r="13" spans="1:14" x14ac:dyDescent="0.25">
      <c r="A13" s="63"/>
      <c r="B13" s="81" t="s">
        <v>106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5.5" x14ac:dyDescent="0.25">
      <c r="A14" s="50">
        <v>1406</v>
      </c>
      <c r="B14" s="44">
        <v>1</v>
      </c>
      <c r="C14" s="28" t="s">
        <v>83</v>
      </c>
      <c r="D14" s="27">
        <v>20</v>
      </c>
      <c r="E14" s="27" t="s">
        <v>18</v>
      </c>
      <c r="F14" s="1"/>
      <c r="G14" s="14">
        <v>9.5</v>
      </c>
      <c r="H14" s="15">
        <f t="shared" ref="H14:H23" si="0">F14*1.095</f>
        <v>0</v>
      </c>
      <c r="I14" s="15">
        <f t="shared" ref="I14:I23" si="1">H14*D14</f>
        <v>0</v>
      </c>
      <c r="J14" s="1"/>
      <c r="K14" s="1"/>
      <c r="L14" s="1"/>
      <c r="M14" s="14">
        <v>9.5</v>
      </c>
      <c r="N14" s="15">
        <f t="shared" ref="N14:N23" si="2">L14*1.095</f>
        <v>0</v>
      </c>
    </row>
    <row r="15" spans="1:14" ht="38.25" x14ac:dyDescent="0.25">
      <c r="A15" s="50">
        <v>1405</v>
      </c>
      <c r="B15" s="44">
        <f>B14+1</f>
        <v>2</v>
      </c>
      <c r="C15" s="29" t="s">
        <v>66</v>
      </c>
      <c r="D15" s="27">
        <v>10</v>
      </c>
      <c r="E15" s="27" t="s">
        <v>18</v>
      </c>
      <c r="F15" s="1"/>
      <c r="G15" s="14">
        <v>9.5</v>
      </c>
      <c r="H15" s="15">
        <f t="shared" si="0"/>
        <v>0</v>
      </c>
      <c r="I15" s="15">
        <f t="shared" si="1"/>
        <v>0</v>
      </c>
      <c r="J15" s="1"/>
      <c r="K15" s="1"/>
      <c r="L15" s="1"/>
      <c r="M15" s="14">
        <v>9.5</v>
      </c>
      <c r="N15" s="15">
        <f t="shared" si="2"/>
        <v>0</v>
      </c>
    </row>
    <row r="16" spans="1:14" ht="51" x14ac:dyDescent="0.25">
      <c r="A16" s="50">
        <v>1402</v>
      </c>
      <c r="B16" s="44">
        <f t="shared" ref="B16:B23" si="3">B15+1</f>
        <v>3</v>
      </c>
      <c r="C16" s="29" t="s">
        <v>65</v>
      </c>
      <c r="D16" s="27">
        <v>10</v>
      </c>
      <c r="E16" s="27" t="s">
        <v>18</v>
      </c>
      <c r="F16" s="1"/>
      <c r="G16" s="14">
        <v>9.5</v>
      </c>
      <c r="H16" s="15">
        <f t="shared" si="0"/>
        <v>0</v>
      </c>
      <c r="I16" s="15">
        <f t="shared" si="1"/>
        <v>0</v>
      </c>
      <c r="J16" s="1"/>
      <c r="K16" s="1"/>
      <c r="L16" s="1"/>
      <c r="M16" s="14">
        <v>9.5</v>
      </c>
      <c r="N16" s="15">
        <f t="shared" si="2"/>
        <v>0</v>
      </c>
    </row>
    <row r="17" spans="1:14" ht="38.25" x14ac:dyDescent="0.25">
      <c r="A17" s="50">
        <v>1403</v>
      </c>
      <c r="B17" s="44">
        <f t="shared" si="3"/>
        <v>4</v>
      </c>
      <c r="C17" s="29" t="s">
        <v>63</v>
      </c>
      <c r="D17" s="27">
        <v>34</v>
      </c>
      <c r="E17" s="27" t="s">
        <v>18</v>
      </c>
      <c r="F17" s="1"/>
      <c r="G17" s="14">
        <v>9.5</v>
      </c>
      <c r="H17" s="15">
        <f t="shared" si="0"/>
        <v>0</v>
      </c>
      <c r="I17" s="15">
        <f t="shared" si="1"/>
        <v>0</v>
      </c>
      <c r="J17" s="1"/>
      <c r="K17" s="1"/>
      <c r="L17" s="1"/>
      <c r="M17" s="14">
        <v>9.5</v>
      </c>
      <c r="N17" s="15">
        <f t="shared" si="2"/>
        <v>0</v>
      </c>
    </row>
    <row r="18" spans="1:14" ht="51" x14ac:dyDescent="0.25">
      <c r="A18" s="50">
        <v>1404</v>
      </c>
      <c r="B18" s="44">
        <f t="shared" si="3"/>
        <v>5</v>
      </c>
      <c r="C18" s="29" t="s">
        <v>64</v>
      </c>
      <c r="D18" s="27">
        <v>18</v>
      </c>
      <c r="E18" s="27" t="s">
        <v>18</v>
      </c>
      <c r="F18" s="1"/>
      <c r="G18" s="14">
        <v>9.5</v>
      </c>
      <c r="H18" s="15">
        <f t="shared" si="0"/>
        <v>0</v>
      </c>
      <c r="I18" s="15">
        <f t="shared" si="1"/>
        <v>0</v>
      </c>
      <c r="J18" s="1"/>
      <c r="K18" s="1"/>
      <c r="L18" s="1"/>
      <c r="M18" s="14">
        <v>9.5</v>
      </c>
      <c r="N18" s="15">
        <f t="shared" si="2"/>
        <v>0</v>
      </c>
    </row>
    <row r="19" spans="1:14" ht="25.5" x14ac:dyDescent="0.25">
      <c r="A19" s="50">
        <v>1407</v>
      </c>
      <c r="B19" s="44">
        <f t="shared" si="3"/>
        <v>6</v>
      </c>
      <c r="C19" s="28" t="s">
        <v>67</v>
      </c>
      <c r="D19" s="27">
        <v>20</v>
      </c>
      <c r="E19" s="27" t="s">
        <v>18</v>
      </c>
      <c r="F19" s="1"/>
      <c r="G19" s="14">
        <v>9.5</v>
      </c>
      <c r="H19" s="15">
        <f t="shared" si="0"/>
        <v>0</v>
      </c>
      <c r="I19" s="15">
        <f t="shared" si="1"/>
        <v>0</v>
      </c>
      <c r="J19" s="1"/>
      <c r="K19" s="1"/>
      <c r="L19" s="1"/>
      <c r="M19" s="14">
        <v>9.5</v>
      </c>
      <c r="N19" s="15">
        <f t="shared" si="2"/>
        <v>0</v>
      </c>
    </row>
    <row r="20" spans="1:14" ht="25.5" x14ac:dyDescent="0.25">
      <c r="A20" s="50">
        <v>1415</v>
      </c>
      <c r="B20" s="44">
        <f t="shared" si="3"/>
        <v>7</v>
      </c>
      <c r="C20" s="29" t="s">
        <v>107</v>
      </c>
      <c r="D20" s="27">
        <v>20</v>
      </c>
      <c r="E20" s="27" t="s">
        <v>18</v>
      </c>
      <c r="F20" s="1"/>
      <c r="G20" s="14">
        <v>9.5</v>
      </c>
      <c r="H20" s="15">
        <f t="shared" si="0"/>
        <v>0</v>
      </c>
      <c r="I20" s="15">
        <f t="shared" si="1"/>
        <v>0</v>
      </c>
      <c r="J20" s="1"/>
      <c r="K20" s="1"/>
      <c r="L20" s="1"/>
      <c r="M20" s="14">
        <v>9.5</v>
      </c>
      <c r="N20" s="15">
        <f t="shared" si="2"/>
        <v>0</v>
      </c>
    </row>
    <row r="21" spans="1:14" ht="25.5" x14ac:dyDescent="0.25">
      <c r="A21" s="50">
        <v>1422</v>
      </c>
      <c r="B21" s="44">
        <f t="shared" si="3"/>
        <v>8</v>
      </c>
      <c r="C21" s="28" t="s">
        <v>82</v>
      </c>
      <c r="D21" s="27">
        <v>26</v>
      </c>
      <c r="E21" s="27" t="s">
        <v>18</v>
      </c>
      <c r="F21" s="1"/>
      <c r="G21" s="14">
        <v>9.5</v>
      </c>
      <c r="H21" s="15">
        <f t="shared" si="0"/>
        <v>0</v>
      </c>
      <c r="I21" s="15">
        <f t="shared" si="1"/>
        <v>0</v>
      </c>
      <c r="J21" s="1"/>
      <c r="K21" s="1"/>
      <c r="L21" s="1"/>
      <c r="M21" s="14">
        <v>9.5</v>
      </c>
      <c r="N21" s="15">
        <f t="shared" si="2"/>
        <v>0</v>
      </c>
    </row>
    <row r="22" spans="1:14" ht="25.5" x14ac:dyDescent="0.25">
      <c r="A22" s="50">
        <v>1420</v>
      </c>
      <c r="B22" s="44">
        <f t="shared" si="3"/>
        <v>9</v>
      </c>
      <c r="C22" s="28" t="s">
        <v>80</v>
      </c>
      <c r="D22" s="27">
        <v>64</v>
      </c>
      <c r="E22" s="27" t="s">
        <v>18</v>
      </c>
      <c r="F22" s="1"/>
      <c r="G22" s="14">
        <v>9.5</v>
      </c>
      <c r="H22" s="15">
        <f t="shared" si="0"/>
        <v>0</v>
      </c>
      <c r="I22" s="15">
        <f t="shared" si="1"/>
        <v>0</v>
      </c>
      <c r="J22" s="1"/>
      <c r="K22" s="1"/>
      <c r="L22" s="1"/>
      <c r="M22" s="14">
        <v>9.5</v>
      </c>
      <c r="N22" s="15">
        <f t="shared" si="2"/>
        <v>0</v>
      </c>
    </row>
    <row r="23" spans="1:14" ht="38.25" x14ac:dyDescent="0.25">
      <c r="A23" s="50">
        <v>1421</v>
      </c>
      <c r="B23" s="44">
        <f t="shared" si="3"/>
        <v>10</v>
      </c>
      <c r="C23" s="28" t="s">
        <v>81</v>
      </c>
      <c r="D23" s="27">
        <v>96</v>
      </c>
      <c r="E23" s="27" t="s">
        <v>18</v>
      </c>
      <c r="F23" s="1"/>
      <c r="G23" s="14">
        <v>9.5</v>
      </c>
      <c r="H23" s="15">
        <f t="shared" si="0"/>
        <v>0</v>
      </c>
      <c r="I23" s="15">
        <f t="shared" si="1"/>
        <v>0</v>
      </c>
      <c r="J23" s="1"/>
      <c r="K23" s="1"/>
      <c r="L23" s="1"/>
      <c r="M23" s="14">
        <v>9.5</v>
      </c>
      <c r="N23" s="15">
        <f t="shared" si="2"/>
        <v>0</v>
      </c>
    </row>
    <row r="24" spans="1:14" x14ac:dyDescent="0.25">
      <c r="A24" s="50"/>
      <c r="B24" s="83" t="s">
        <v>105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48.75" customHeight="1" x14ac:dyDescent="0.25">
      <c r="A25" s="50">
        <v>1400</v>
      </c>
      <c r="B25" s="43">
        <f>B23+1</f>
        <v>11</v>
      </c>
      <c r="C25" s="28" t="s">
        <v>109</v>
      </c>
      <c r="D25" s="54">
        <v>18</v>
      </c>
      <c r="E25" s="54" t="s">
        <v>19</v>
      </c>
      <c r="F25" s="1"/>
      <c r="G25" s="14">
        <v>9.5</v>
      </c>
      <c r="H25" s="15">
        <f t="shared" ref="H25:H51" si="4">F25*1.095</f>
        <v>0</v>
      </c>
      <c r="I25" s="15">
        <f t="shared" ref="I25:I51" si="5">H25*D25</f>
        <v>0</v>
      </c>
      <c r="J25" s="1"/>
      <c r="K25" s="1"/>
      <c r="L25" s="1"/>
      <c r="M25" s="14">
        <v>9.5</v>
      </c>
      <c r="N25" s="15">
        <f t="shared" ref="N25:N51" si="6">L25*1.095</f>
        <v>0</v>
      </c>
    </row>
    <row r="26" spans="1:14" ht="38.25" x14ac:dyDescent="0.25">
      <c r="A26" s="50">
        <v>1401</v>
      </c>
      <c r="B26" s="43">
        <f>B25+1</f>
        <v>12</v>
      </c>
      <c r="C26" s="28" t="s">
        <v>110</v>
      </c>
      <c r="D26" s="54">
        <v>18</v>
      </c>
      <c r="E26" s="54" t="s">
        <v>19</v>
      </c>
      <c r="F26" s="1"/>
      <c r="G26" s="14">
        <v>9.5</v>
      </c>
      <c r="H26" s="15">
        <f t="shared" si="4"/>
        <v>0</v>
      </c>
      <c r="I26" s="15">
        <f t="shared" si="5"/>
        <v>0</v>
      </c>
      <c r="J26" s="1"/>
      <c r="K26" s="1"/>
      <c r="L26" s="1"/>
      <c r="M26" s="14">
        <v>9.5</v>
      </c>
      <c r="N26" s="15">
        <f t="shared" si="6"/>
        <v>0</v>
      </c>
    </row>
    <row r="27" spans="1:14" s="60" customFormat="1" ht="25.5" x14ac:dyDescent="0.25">
      <c r="A27" s="55">
        <v>1742</v>
      </c>
      <c r="B27" s="56">
        <f>B25+1</f>
        <v>12</v>
      </c>
      <c r="C27" s="41" t="s">
        <v>121</v>
      </c>
      <c r="D27" s="42">
        <v>10</v>
      </c>
      <c r="E27" s="27" t="s">
        <v>18</v>
      </c>
      <c r="F27" s="57"/>
      <c r="G27" s="14">
        <v>9.5</v>
      </c>
      <c r="H27" s="15">
        <f t="shared" ref="H27" si="7">F27*1.095</f>
        <v>0</v>
      </c>
      <c r="I27" s="15">
        <f t="shared" ref="I27" si="8">H27*D27</f>
        <v>0</v>
      </c>
      <c r="J27" s="57"/>
      <c r="K27" s="57"/>
      <c r="L27" s="57"/>
      <c r="M27" s="58">
        <v>9.5</v>
      </c>
      <c r="N27" s="59">
        <f t="shared" ref="N27" si="9">L27*1.095</f>
        <v>0</v>
      </c>
    </row>
    <row r="28" spans="1:14" ht="38.25" x14ac:dyDescent="0.25">
      <c r="A28" s="50">
        <v>1411</v>
      </c>
      <c r="B28" s="43">
        <f>B26+1</f>
        <v>13</v>
      </c>
      <c r="C28" s="28" t="s">
        <v>111</v>
      </c>
      <c r="D28" s="54">
        <v>200</v>
      </c>
      <c r="E28" s="54" t="s">
        <v>19</v>
      </c>
      <c r="F28" s="1"/>
      <c r="G28" s="14">
        <v>9.5</v>
      </c>
      <c r="H28" s="15">
        <f t="shared" si="4"/>
        <v>0</v>
      </c>
      <c r="I28" s="15">
        <f t="shared" si="5"/>
        <v>0</v>
      </c>
      <c r="J28" s="1"/>
      <c r="K28" s="1"/>
      <c r="L28" s="1"/>
      <c r="M28" s="14">
        <v>9.5</v>
      </c>
      <c r="N28" s="15">
        <f t="shared" si="6"/>
        <v>0</v>
      </c>
    </row>
    <row r="29" spans="1:14" ht="25.5" x14ac:dyDescent="0.25">
      <c r="A29" s="50">
        <v>1412</v>
      </c>
      <c r="B29" s="43">
        <f t="shared" ref="B29:B51" si="10">B28+1</f>
        <v>14</v>
      </c>
      <c r="C29" s="29" t="s">
        <v>69</v>
      </c>
      <c r="D29" s="27">
        <v>1500</v>
      </c>
      <c r="E29" s="27" t="s">
        <v>19</v>
      </c>
      <c r="F29" s="1"/>
      <c r="G29" s="14">
        <v>9.5</v>
      </c>
      <c r="H29" s="15">
        <f t="shared" si="4"/>
        <v>0</v>
      </c>
      <c r="I29" s="15">
        <f t="shared" si="5"/>
        <v>0</v>
      </c>
      <c r="J29" s="1"/>
      <c r="K29" s="1"/>
      <c r="L29" s="1"/>
      <c r="M29" s="14">
        <v>9.5</v>
      </c>
      <c r="N29" s="15">
        <f t="shared" si="6"/>
        <v>0</v>
      </c>
    </row>
    <row r="30" spans="1:14" ht="25.5" x14ac:dyDescent="0.25">
      <c r="A30" s="50">
        <v>1413</v>
      </c>
      <c r="B30" s="43">
        <f t="shared" si="10"/>
        <v>15</v>
      </c>
      <c r="C30" s="29" t="s">
        <v>86</v>
      </c>
      <c r="D30" s="27">
        <v>80</v>
      </c>
      <c r="E30" s="27" t="s">
        <v>19</v>
      </c>
      <c r="F30" s="1"/>
      <c r="G30" s="14">
        <v>9.5</v>
      </c>
      <c r="H30" s="15">
        <f t="shared" si="4"/>
        <v>0</v>
      </c>
      <c r="I30" s="15">
        <f t="shared" si="5"/>
        <v>0</v>
      </c>
      <c r="J30" s="1"/>
      <c r="K30" s="1"/>
      <c r="L30" s="1"/>
      <c r="M30" s="14">
        <v>9.5</v>
      </c>
      <c r="N30" s="15">
        <f t="shared" si="6"/>
        <v>0</v>
      </c>
    </row>
    <row r="31" spans="1:14" ht="25.5" x14ac:dyDescent="0.25">
      <c r="A31" s="50">
        <v>1414</v>
      </c>
      <c r="B31" s="43">
        <f t="shared" si="10"/>
        <v>16</v>
      </c>
      <c r="C31" s="29" t="s">
        <v>108</v>
      </c>
      <c r="D31" s="27">
        <v>1</v>
      </c>
      <c r="E31" s="27" t="s">
        <v>18</v>
      </c>
      <c r="F31" s="1"/>
      <c r="G31" s="14">
        <v>9.5</v>
      </c>
      <c r="H31" s="15">
        <f t="shared" si="4"/>
        <v>0</v>
      </c>
      <c r="I31" s="15">
        <f t="shared" si="5"/>
        <v>0</v>
      </c>
      <c r="J31" s="1"/>
      <c r="K31" s="1"/>
      <c r="L31" s="1"/>
      <c r="M31" s="14">
        <v>9.5</v>
      </c>
      <c r="N31" s="15">
        <f t="shared" si="6"/>
        <v>0</v>
      </c>
    </row>
    <row r="32" spans="1:14" ht="51" x14ac:dyDescent="0.25">
      <c r="A32" s="50">
        <v>1417</v>
      </c>
      <c r="B32" s="43">
        <f t="shared" si="10"/>
        <v>17</v>
      </c>
      <c r="C32" s="29" t="s">
        <v>87</v>
      </c>
      <c r="D32" s="27">
        <v>20</v>
      </c>
      <c r="E32" s="27" t="s">
        <v>18</v>
      </c>
      <c r="F32" s="1"/>
      <c r="G32" s="14">
        <v>9.5</v>
      </c>
      <c r="H32" s="15">
        <f t="shared" si="4"/>
        <v>0</v>
      </c>
      <c r="I32" s="15">
        <f t="shared" si="5"/>
        <v>0</v>
      </c>
      <c r="J32" s="1"/>
      <c r="K32" s="1"/>
      <c r="L32" s="1"/>
      <c r="M32" s="14">
        <v>9.5</v>
      </c>
      <c r="N32" s="15">
        <f t="shared" si="6"/>
        <v>0</v>
      </c>
    </row>
    <row r="33" spans="1:14" ht="38.25" x14ac:dyDescent="0.25">
      <c r="A33" s="50">
        <v>1419</v>
      </c>
      <c r="B33" s="43">
        <f t="shared" si="10"/>
        <v>18</v>
      </c>
      <c r="C33" s="29" t="s">
        <v>88</v>
      </c>
      <c r="D33" s="27">
        <v>85</v>
      </c>
      <c r="E33" s="27" t="s">
        <v>18</v>
      </c>
      <c r="F33" s="1"/>
      <c r="G33" s="14">
        <v>9.5</v>
      </c>
      <c r="H33" s="15">
        <f t="shared" si="4"/>
        <v>0</v>
      </c>
      <c r="I33" s="15">
        <f t="shared" si="5"/>
        <v>0</v>
      </c>
      <c r="J33" s="1"/>
      <c r="K33" s="1"/>
      <c r="L33" s="1"/>
      <c r="M33" s="14">
        <v>9.5</v>
      </c>
      <c r="N33" s="15">
        <f t="shared" si="6"/>
        <v>0</v>
      </c>
    </row>
    <row r="34" spans="1:14" ht="25.5" x14ac:dyDescent="0.25">
      <c r="A34" s="50">
        <v>1418</v>
      </c>
      <c r="B34" s="43">
        <f t="shared" si="10"/>
        <v>19</v>
      </c>
      <c r="C34" s="29" t="s">
        <v>1</v>
      </c>
      <c r="D34" s="27">
        <v>66</v>
      </c>
      <c r="E34" s="27" t="s">
        <v>18</v>
      </c>
      <c r="F34" s="1"/>
      <c r="G34" s="14">
        <v>9.5</v>
      </c>
      <c r="H34" s="15">
        <f t="shared" si="4"/>
        <v>0</v>
      </c>
      <c r="I34" s="15">
        <f t="shared" si="5"/>
        <v>0</v>
      </c>
      <c r="J34" s="1"/>
      <c r="K34" s="1"/>
      <c r="L34" s="1"/>
      <c r="M34" s="14">
        <v>9.5</v>
      </c>
      <c r="N34" s="15">
        <f t="shared" si="6"/>
        <v>0</v>
      </c>
    </row>
    <row r="35" spans="1:14" ht="38.25" x14ac:dyDescent="0.25">
      <c r="A35" s="50">
        <v>1416</v>
      </c>
      <c r="B35" s="43">
        <f t="shared" si="10"/>
        <v>20</v>
      </c>
      <c r="C35" s="29" t="s">
        <v>89</v>
      </c>
      <c r="D35" s="27">
        <v>2</v>
      </c>
      <c r="E35" s="27" t="s">
        <v>18</v>
      </c>
      <c r="F35" s="1"/>
      <c r="G35" s="14">
        <v>9.5</v>
      </c>
      <c r="H35" s="15">
        <f t="shared" si="4"/>
        <v>0</v>
      </c>
      <c r="I35" s="15">
        <f t="shared" si="5"/>
        <v>0</v>
      </c>
      <c r="J35" s="1"/>
      <c r="K35" s="1"/>
      <c r="L35" s="1"/>
      <c r="M35" s="14">
        <v>9.5</v>
      </c>
      <c r="N35" s="15">
        <f t="shared" si="6"/>
        <v>0</v>
      </c>
    </row>
    <row r="36" spans="1:14" ht="38.25" x14ac:dyDescent="0.25">
      <c r="A36" s="50">
        <v>1423</v>
      </c>
      <c r="B36" s="43">
        <f t="shared" si="10"/>
        <v>21</v>
      </c>
      <c r="C36" s="29" t="s">
        <v>70</v>
      </c>
      <c r="D36" s="27">
        <v>5</v>
      </c>
      <c r="E36" s="27" t="s">
        <v>18</v>
      </c>
      <c r="F36" s="1"/>
      <c r="G36" s="14">
        <v>9.5</v>
      </c>
      <c r="H36" s="15">
        <f t="shared" si="4"/>
        <v>0</v>
      </c>
      <c r="I36" s="15">
        <f t="shared" si="5"/>
        <v>0</v>
      </c>
      <c r="J36" s="1"/>
      <c r="K36" s="1"/>
      <c r="L36" s="1"/>
      <c r="M36" s="14">
        <v>9.5</v>
      </c>
      <c r="N36" s="15">
        <f t="shared" si="6"/>
        <v>0</v>
      </c>
    </row>
    <row r="37" spans="1:14" ht="38.25" x14ac:dyDescent="0.25">
      <c r="A37" s="50">
        <v>1425</v>
      </c>
      <c r="B37" s="43">
        <f t="shared" si="10"/>
        <v>22</v>
      </c>
      <c r="C37" s="28" t="s">
        <v>68</v>
      </c>
      <c r="D37" s="27">
        <v>42</v>
      </c>
      <c r="E37" s="27" t="s">
        <v>18</v>
      </c>
      <c r="F37" s="1"/>
      <c r="G37" s="14">
        <v>9.5</v>
      </c>
      <c r="H37" s="15">
        <f t="shared" si="4"/>
        <v>0</v>
      </c>
      <c r="I37" s="15">
        <f t="shared" si="5"/>
        <v>0</v>
      </c>
      <c r="J37" s="1"/>
      <c r="K37" s="1"/>
      <c r="L37" s="1"/>
      <c r="M37" s="14">
        <v>9.5</v>
      </c>
      <c r="N37" s="15">
        <f t="shared" si="6"/>
        <v>0</v>
      </c>
    </row>
    <row r="38" spans="1:14" ht="38.25" x14ac:dyDescent="0.25">
      <c r="A38" s="50">
        <v>1426</v>
      </c>
      <c r="B38" s="43">
        <f t="shared" si="10"/>
        <v>23</v>
      </c>
      <c r="C38" s="28" t="s">
        <v>85</v>
      </c>
      <c r="D38" s="27">
        <v>16</v>
      </c>
      <c r="E38" s="27" t="s">
        <v>18</v>
      </c>
      <c r="F38" s="1"/>
      <c r="G38" s="14">
        <v>9.5</v>
      </c>
      <c r="H38" s="15">
        <f t="shared" si="4"/>
        <v>0</v>
      </c>
      <c r="I38" s="15">
        <f t="shared" si="5"/>
        <v>0</v>
      </c>
      <c r="J38" s="1"/>
      <c r="K38" s="1"/>
      <c r="L38" s="1"/>
      <c r="M38" s="14">
        <v>9.5</v>
      </c>
      <c r="N38" s="15">
        <f t="shared" si="6"/>
        <v>0</v>
      </c>
    </row>
    <row r="39" spans="1:14" ht="38.25" x14ac:dyDescent="0.25">
      <c r="A39" s="50">
        <v>1424</v>
      </c>
      <c r="B39" s="43">
        <f t="shared" si="10"/>
        <v>24</v>
      </c>
      <c r="C39" s="28" t="s">
        <v>84</v>
      </c>
      <c r="D39" s="27">
        <v>10</v>
      </c>
      <c r="E39" s="27" t="s">
        <v>18</v>
      </c>
      <c r="F39" s="1"/>
      <c r="G39" s="14">
        <v>9.5</v>
      </c>
      <c r="H39" s="15">
        <f t="shared" si="4"/>
        <v>0</v>
      </c>
      <c r="I39" s="15">
        <f t="shared" si="5"/>
        <v>0</v>
      </c>
      <c r="J39" s="1"/>
      <c r="K39" s="1"/>
      <c r="L39" s="1"/>
      <c r="M39" s="14">
        <v>9.5</v>
      </c>
      <c r="N39" s="15">
        <f t="shared" si="6"/>
        <v>0</v>
      </c>
    </row>
    <row r="40" spans="1:14" ht="25.5" x14ac:dyDescent="0.25">
      <c r="A40" s="50">
        <v>1428</v>
      </c>
      <c r="B40" s="43">
        <f t="shared" si="10"/>
        <v>25</v>
      </c>
      <c r="C40" s="29" t="s">
        <v>122</v>
      </c>
      <c r="D40" s="27">
        <v>2</v>
      </c>
      <c r="E40" s="27" t="s">
        <v>18</v>
      </c>
      <c r="F40" s="1"/>
      <c r="G40" s="14">
        <v>9.5</v>
      </c>
      <c r="H40" s="15">
        <f t="shared" si="4"/>
        <v>0</v>
      </c>
      <c r="I40" s="15">
        <f t="shared" si="5"/>
        <v>0</v>
      </c>
      <c r="J40" s="1"/>
      <c r="K40" s="1"/>
      <c r="L40" s="1"/>
      <c r="M40" s="14">
        <v>9.5</v>
      </c>
      <c r="N40" s="15">
        <f t="shared" si="6"/>
        <v>0</v>
      </c>
    </row>
    <row r="41" spans="1:14" x14ac:dyDescent="0.25">
      <c r="A41" s="50">
        <v>1431</v>
      </c>
      <c r="B41" s="43">
        <f t="shared" si="10"/>
        <v>26</v>
      </c>
      <c r="C41" s="28" t="s">
        <v>91</v>
      </c>
      <c r="D41" s="27">
        <v>1</v>
      </c>
      <c r="E41" s="27" t="s">
        <v>18</v>
      </c>
      <c r="F41" s="1"/>
      <c r="G41" s="14">
        <v>9.5</v>
      </c>
      <c r="H41" s="15">
        <f t="shared" si="4"/>
        <v>0</v>
      </c>
      <c r="I41" s="15">
        <f t="shared" si="5"/>
        <v>0</v>
      </c>
      <c r="J41" s="1"/>
      <c r="K41" s="1"/>
      <c r="L41" s="1"/>
      <c r="M41" s="14">
        <v>9.5</v>
      </c>
      <c r="N41" s="15">
        <f t="shared" si="6"/>
        <v>0</v>
      </c>
    </row>
    <row r="42" spans="1:14" ht="25.5" x14ac:dyDescent="0.25">
      <c r="A42" s="50">
        <v>1427</v>
      </c>
      <c r="B42" s="43">
        <f t="shared" si="10"/>
        <v>27</v>
      </c>
      <c r="C42" s="29" t="s">
        <v>0</v>
      </c>
      <c r="D42" s="27">
        <v>35</v>
      </c>
      <c r="E42" s="27" t="s">
        <v>18</v>
      </c>
      <c r="F42" s="1"/>
      <c r="G42" s="14">
        <v>9.5</v>
      </c>
      <c r="H42" s="15">
        <f t="shared" si="4"/>
        <v>0</v>
      </c>
      <c r="I42" s="15">
        <f t="shared" si="5"/>
        <v>0</v>
      </c>
      <c r="J42" s="1"/>
      <c r="K42" s="1"/>
      <c r="L42" s="1"/>
      <c r="M42" s="14">
        <v>9.5</v>
      </c>
      <c r="N42" s="15">
        <f t="shared" si="6"/>
        <v>0</v>
      </c>
    </row>
    <row r="43" spans="1:14" ht="25.5" x14ac:dyDescent="0.25">
      <c r="A43" s="50">
        <v>1430</v>
      </c>
      <c r="B43" s="43">
        <f t="shared" si="10"/>
        <v>28</v>
      </c>
      <c r="C43" s="28" t="s">
        <v>2</v>
      </c>
      <c r="D43" s="27">
        <v>15</v>
      </c>
      <c r="E43" s="27" t="s">
        <v>18</v>
      </c>
      <c r="F43" s="1"/>
      <c r="G43" s="14">
        <v>9.5</v>
      </c>
      <c r="H43" s="15">
        <f t="shared" si="4"/>
        <v>0</v>
      </c>
      <c r="I43" s="15">
        <f t="shared" si="5"/>
        <v>0</v>
      </c>
      <c r="J43" s="1"/>
      <c r="K43" s="1"/>
      <c r="L43" s="1"/>
      <c r="M43" s="14">
        <v>9.5</v>
      </c>
      <c r="N43" s="15">
        <f t="shared" si="6"/>
        <v>0</v>
      </c>
    </row>
    <row r="44" spans="1:14" ht="25.5" x14ac:dyDescent="0.25">
      <c r="A44" s="50">
        <v>1429</v>
      </c>
      <c r="B44" s="43">
        <f t="shared" si="10"/>
        <v>29</v>
      </c>
      <c r="C44" s="29" t="s">
        <v>90</v>
      </c>
      <c r="D44" s="27">
        <v>5</v>
      </c>
      <c r="E44" s="27" t="s">
        <v>18</v>
      </c>
      <c r="F44" s="1"/>
      <c r="G44" s="14">
        <v>9.5</v>
      </c>
      <c r="H44" s="15">
        <f t="shared" si="4"/>
        <v>0</v>
      </c>
      <c r="I44" s="15">
        <f t="shared" si="5"/>
        <v>0</v>
      </c>
      <c r="J44" s="1"/>
      <c r="K44" s="1"/>
      <c r="L44" s="1"/>
      <c r="M44" s="14">
        <v>9.5</v>
      </c>
      <c r="N44" s="15">
        <f t="shared" si="6"/>
        <v>0</v>
      </c>
    </row>
    <row r="45" spans="1:14" ht="38.25" x14ac:dyDescent="0.25">
      <c r="A45" s="50">
        <v>1432</v>
      </c>
      <c r="B45" s="43">
        <f t="shared" si="10"/>
        <v>30</v>
      </c>
      <c r="C45" s="28" t="s">
        <v>92</v>
      </c>
      <c r="D45" s="27">
        <v>15</v>
      </c>
      <c r="E45" s="27" t="s">
        <v>18</v>
      </c>
      <c r="F45" s="1"/>
      <c r="G45" s="14">
        <v>9.5</v>
      </c>
      <c r="H45" s="15">
        <f t="shared" si="4"/>
        <v>0</v>
      </c>
      <c r="I45" s="15">
        <f t="shared" si="5"/>
        <v>0</v>
      </c>
      <c r="J45" s="1"/>
      <c r="K45" s="1"/>
      <c r="L45" s="1"/>
      <c r="M45" s="14">
        <v>9.5</v>
      </c>
      <c r="N45" s="15">
        <f t="shared" si="6"/>
        <v>0</v>
      </c>
    </row>
    <row r="46" spans="1:14" s="60" customFormat="1" ht="38.25" x14ac:dyDescent="0.25">
      <c r="A46" s="55">
        <v>1681</v>
      </c>
      <c r="B46" s="43">
        <f t="shared" si="10"/>
        <v>31</v>
      </c>
      <c r="C46" s="41" t="s">
        <v>119</v>
      </c>
      <c r="D46" s="42">
        <v>10</v>
      </c>
      <c r="E46" s="27" t="s">
        <v>18</v>
      </c>
      <c r="F46" s="57"/>
      <c r="G46" s="14">
        <v>9.5</v>
      </c>
      <c r="H46" s="15">
        <f t="shared" ref="H46:H49" si="11">F46*1.095</f>
        <v>0</v>
      </c>
      <c r="I46" s="15">
        <f t="shared" ref="I46:I49" si="12">H46*D46</f>
        <v>0</v>
      </c>
      <c r="J46" s="57"/>
      <c r="K46" s="57"/>
      <c r="L46" s="57"/>
      <c r="M46" s="14">
        <v>9.5</v>
      </c>
      <c r="N46" s="15">
        <f t="shared" si="6"/>
        <v>0</v>
      </c>
    </row>
    <row r="47" spans="1:14" ht="38.25" x14ac:dyDescent="0.25">
      <c r="A47" s="50">
        <v>1433</v>
      </c>
      <c r="B47" s="43">
        <f t="shared" si="10"/>
        <v>32</v>
      </c>
      <c r="C47" s="28" t="s">
        <v>93</v>
      </c>
      <c r="D47" s="27">
        <v>3</v>
      </c>
      <c r="E47" s="27" t="s">
        <v>18</v>
      </c>
      <c r="F47" s="1"/>
      <c r="G47" s="14">
        <v>9.5</v>
      </c>
      <c r="H47" s="15">
        <f t="shared" si="11"/>
        <v>0</v>
      </c>
      <c r="I47" s="15">
        <f t="shared" si="12"/>
        <v>0</v>
      </c>
      <c r="J47" s="1"/>
      <c r="K47" s="1"/>
      <c r="L47" s="1"/>
      <c r="M47" s="14">
        <v>9.5</v>
      </c>
      <c r="N47" s="15">
        <f t="shared" si="6"/>
        <v>0</v>
      </c>
    </row>
    <row r="48" spans="1:14" s="60" customFormat="1" ht="38.25" x14ac:dyDescent="0.25">
      <c r="A48" s="55">
        <v>1739</v>
      </c>
      <c r="B48" s="43">
        <f t="shared" si="10"/>
        <v>33</v>
      </c>
      <c r="C48" s="41" t="s">
        <v>120</v>
      </c>
      <c r="D48" s="42">
        <v>3</v>
      </c>
      <c r="E48" s="27" t="s">
        <v>18</v>
      </c>
      <c r="F48" s="57"/>
      <c r="G48" s="14">
        <v>9.5</v>
      </c>
      <c r="H48" s="15">
        <f t="shared" si="11"/>
        <v>0</v>
      </c>
      <c r="I48" s="15">
        <f t="shared" si="12"/>
        <v>0</v>
      </c>
      <c r="J48" s="57"/>
      <c r="K48" s="57"/>
      <c r="L48" s="57"/>
      <c r="M48" s="14">
        <v>9.5</v>
      </c>
      <c r="N48" s="15">
        <f t="shared" si="6"/>
        <v>0</v>
      </c>
    </row>
    <row r="49" spans="1:14" ht="38.25" x14ac:dyDescent="0.25">
      <c r="A49" s="50">
        <v>1434</v>
      </c>
      <c r="B49" s="43">
        <f t="shared" si="10"/>
        <v>34</v>
      </c>
      <c r="C49" s="28" t="s">
        <v>94</v>
      </c>
      <c r="D49" s="27">
        <v>5</v>
      </c>
      <c r="E49" s="27" t="s">
        <v>18</v>
      </c>
      <c r="F49" s="1"/>
      <c r="G49" s="14">
        <v>9.5</v>
      </c>
      <c r="H49" s="15">
        <f t="shared" si="11"/>
        <v>0</v>
      </c>
      <c r="I49" s="15">
        <f t="shared" si="12"/>
        <v>0</v>
      </c>
      <c r="J49" s="1"/>
      <c r="K49" s="1"/>
      <c r="L49" s="1"/>
      <c r="M49" s="14">
        <v>9.5</v>
      </c>
      <c r="N49" s="15">
        <f t="shared" si="6"/>
        <v>0</v>
      </c>
    </row>
    <row r="50" spans="1:14" ht="38.25" x14ac:dyDescent="0.25">
      <c r="A50" s="50">
        <v>1435</v>
      </c>
      <c r="B50" s="43">
        <f t="shared" si="10"/>
        <v>35</v>
      </c>
      <c r="C50" s="29" t="s">
        <v>72</v>
      </c>
      <c r="D50" s="27">
        <v>1</v>
      </c>
      <c r="E50" s="27" t="s">
        <v>18</v>
      </c>
      <c r="F50" s="1"/>
      <c r="G50" s="14">
        <v>9.5</v>
      </c>
      <c r="H50" s="15">
        <f t="shared" si="4"/>
        <v>0</v>
      </c>
      <c r="I50" s="15">
        <f t="shared" si="5"/>
        <v>0</v>
      </c>
      <c r="J50" s="1"/>
      <c r="K50" s="1"/>
      <c r="L50" s="1"/>
      <c r="M50" s="14">
        <v>9.5</v>
      </c>
      <c r="N50" s="15">
        <f t="shared" si="6"/>
        <v>0</v>
      </c>
    </row>
    <row r="51" spans="1:14" ht="38.25" x14ac:dyDescent="0.25">
      <c r="A51" s="50">
        <v>1436</v>
      </c>
      <c r="B51" s="43">
        <f t="shared" si="10"/>
        <v>36</v>
      </c>
      <c r="C51" s="28" t="s">
        <v>71</v>
      </c>
      <c r="D51" s="27">
        <v>1</v>
      </c>
      <c r="E51" s="27" t="s">
        <v>18</v>
      </c>
      <c r="F51" s="1"/>
      <c r="G51" s="14">
        <v>9.5</v>
      </c>
      <c r="H51" s="15">
        <f t="shared" si="4"/>
        <v>0</v>
      </c>
      <c r="I51" s="15">
        <f t="shared" si="5"/>
        <v>0</v>
      </c>
      <c r="J51" s="1"/>
      <c r="K51" s="1"/>
      <c r="L51" s="1"/>
      <c r="M51" s="14">
        <v>9.5</v>
      </c>
      <c r="N51" s="15">
        <f t="shared" si="6"/>
        <v>0</v>
      </c>
    </row>
    <row r="52" spans="1:14" x14ac:dyDescent="0.25">
      <c r="A52" s="50"/>
      <c r="B52" s="83" t="s">
        <v>104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1:14" ht="25.5" x14ac:dyDescent="0.25">
      <c r="A53" s="50">
        <v>1408</v>
      </c>
      <c r="B53" s="44">
        <f>B51+1</f>
        <v>37</v>
      </c>
      <c r="C53" s="29" t="s">
        <v>75</v>
      </c>
      <c r="D53" s="27">
        <v>20</v>
      </c>
      <c r="E53" s="27" t="s">
        <v>18</v>
      </c>
      <c r="F53" s="1"/>
      <c r="G53" s="14">
        <v>9.5</v>
      </c>
      <c r="H53" s="15">
        <f>F53*1.095</f>
        <v>0</v>
      </c>
      <c r="I53" s="15">
        <f>H53*D53</f>
        <v>0</v>
      </c>
      <c r="J53" s="1"/>
      <c r="K53" s="1"/>
      <c r="L53" s="1"/>
      <c r="M53" s="14">
        <v>9.5</v>
      </c>
      <c r="N53" s="15">
        <f>L53*1.095</f>
        <v>0</v>
      </c>
    </row>
    <row r="54" spans="1:14" s="60" customFormat="1" ht="25.5" x14ac:dyDescent="0.25">
      <c r="A54" s="55">
        <v>1755</v>
      </c>
      <c r="B54" s="44">
        <f>B53+1</f>
        <v>38</v>
      </c>
      <c r="C54" s="41" t="s">
        <v>123</v>
      </c>
      <c r="D54" s="42">
        <v>40</v>
      </c>
      <c r="E54" s="42" t="s">
        <v>18</v>
      </c>
      <c r="F54" s="57"/>
      <c r="G54" s="58">
        <v>9.5</v>
      </c>
      <c r="H54" s="59">
        <f>F54*1.095</f>
        <v>0</v>
      </c>
      <c r="I54" s="59">
        <f>H54*D54</f>
        <v>0</v>
      </c>
      <c r="J54" s="57"/>
      <c r="K54" s="57"/>
      <c r="L54" s="57"/>
      <c r="M54" s="58">
        <v>9.5</v>
      </c>
      <c r="N54" s="59">
        <f>L54*1.095</f>
        <v>0</v>
      </c>
    </row>
    <row r="55" spans="1:14" ht="25.5" x14ac:dyDescent="0.25">
      <c r="A55" s="50">
        <v>1409</v>
      </c>
      <c r="B55" s="44">
        <f>B54+1</f>
        <v>39</v>
      </c>
      <c r="C55" s="29" t="s">
        <v>74</v>
      </c>
      <c r="D55" s="27">
        <v>5</v>
      </c>
      <c r="E55" s="27" t="s">
        <v>18</v>
      </c>
      <c r="F55" s="1"/>
      <c r="G55" s="14">
        <v>9.5</v>
      </c>
      <c r="H55" s="15">
        <f>F55*1.095</f>
        <v>0</v>
      </c>
      <c r="I55" s="15">
        <f>H55*D55</f>
        <v>0</v>
      </c>
      <c r="J55" s="1"/>
      <c r="K55" s="1"/>
      <c r="L55" s="1"/>
      <c r="M55" s="14">
        <v>9.5</v>
      </c>
      <c r="N55" s="15">
        <f>L55*1.095</f>
        <v>0</v>
      </c>
    </row>
    <row r="56" spans="1:14" ht="25.5" x14ac:dyDescent="0.25">
      <c r="A56" s="50">
        <v>1410</v>
      </c>
      <c r="B56" s="44">
        <f>B55+1</f>
        <v>40</v>
      </c>
      <c r="C56" s="29" t="s">
        <v>73</v>
      </c>
      <c r="D56" s="27">
        <v>5</v>
      </c>
      <c r="E56" s="27" t="s">
        <v>18</v>
      </c>
      <c r="F56" s="1"/>
      <c r="G56" s="14">
        <v>9.5</v>
      </c>
      <c r="H56" s="15">
        <f>F56*1.095</f>
        <v>0</v>
      </c>
      <c r="I56" s="15">
        <f>H56*D56</f>
        <v>0</v>
      </c>
      <c r="J56" s="1"/>
      <c r="K56" s="1"/>
      <c r="L56" s="1"/>
      <c r="M56" s="14">
        <v>9.5</v>
      </c>
      <c r="N56" s="15">
        <f>L56*1.095</f>
        <v>0</v>
      </c>
    </row>
    <row r="57" spans="1:14" s="40" customFormat="1" x14ac:dyDescent="0.25">
      <c r="A57" s="51"/>
      <c r="B57" s="45"/>
      <c r="C57" s="38" t="s">
        <v>45</v>
      </c>
      <c r="D57" s="37"/>
      <c r="E57" s="37"/>
      <c r="F57" s="39">
        <f>SUM(F14:F23,F25:F51,F53:F56)</f>
        <v>0</v>
      </c>
      <c r="G57" s="39"/>
      <c r="H57" s="39">
        <f t="shared" ref="H57:I57" si="13">SUM(H14:H23,H25:H51,H53:H56)</f>
        <v>0</v>
      </c>
      <c r="I57" s="39">
        <f t="shared" si="13"/>
        <v>0</v>
      </c>
      <c r="J57" s="39"/>
      <c r="K57" s="39"/>
      <c r="L57" s="39">
        <f>SUM(L14:L23,L25:L51,L53:L56)</f>
        <v>0</v>
      </c>
      <c r="M57" s="39"/>
      <c r="N57" s="39">
        <f>SUM(N14:N23,N25:N51,N53:N56)</f>
        <v>0</v>
      </c>
    </row>
    <row r="59" spans="1:14" s="2" customFormat="1" x14ac:dyDescent="0.25">
      <c r="A59" s="48"/>
      <c r="B59" s="72" t="s">
        <v>21</v>
      </c>
      <c r="C59" s="72"/>
      <c r="D59" s="72"/>
      <c r="E59" s="72"/>
      <c r="F59" s="72"/>
      <c r="G59" s="72"/>
      <c r="H59" s="72"/>
    </row>
    <row r="60" spans="1:14" s="2" customFormat="1" x14ac:dyDescent="0.25">
      <c r="A60" s="48"/>
      <c r="B60" s="73" t="s">
        <v>22</v>
      </c>
      <c r="C60" s="73"/>
      <c r="D60" s="73"/>
      <c r="E60" s="71" t="s">
        <v>29</v>
      </c>
      <c r="F60" s="71"/>
      <c r="G60" s="71"/>
      <c r="H60" s="71"/>
      <c r="I60" s="71"/>
      <c r="J60" s="71"/>
      <c r="K60" s="71"/>
      <c r="L60" s="71"/>
      <c r="M60" s="71"/>
      <c r="N60" s="71"/>
    </row>
    <row r="61" spans="1:14" s="2" customFormat="1" x14ac:dyDescent="0.25">
      <c r="A61" s="48"/>
      <c r="B61" s="73" t="s">
        <v>95</v>
      </c>
      <c r="C61" s="73"/>
      <c r="D61" s="73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1:14" s="2" customFormat="1" x14ac:dyDescent="0.25">
      <c r="A62" s="48"/>
      <c r="B62" s="73" t="s">
        <v>96</v>
      </c>
      <c r="C62" s="73"/>
      <c r="D62" s="73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1:14" s="2" customFormat="1" x14ac:dyDescent="0.25">
      <c r="A63" s="48"/>
      <c r="B63" s="73" t="s">
        <v>25</v>
      </c>
      <c r="C63" s="73"/>
      <c r="D63" s="73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14" s="2" customFormat="1" x14ac:dyDescent="0.25">
      <c r="A64" s="48"/>
      <c r="B64" s="73" t="s">
        <v>23</v>
      </c>
      <c r="C64" s="73"/>
      <c r="D64" s="73"/>
      <c r="E64" s="71" t="s">
        <v>30</v>
      </c>
      <c r="F64" s="71"/>
      <c r="G64" s="71"/>
      <c r="H64" s="71"/>
      <c r="I64" s="71"/>
      <c r="J64" s="71"/>
      <c r="K64" s="71"/>
      <c r="L64" s="71"/>
      <c r="M64" s="71"/>
      <c r="N64" s="71"/>
    </row>
    <row r="65" spans="1:14" s="2" customFormat="1" ht="30.75" customHeight="1" x14ac:dyDescent="0.25">
      <c r="A65" s="48"/>
      <c r="B65" s="74" t="s">
        <v>24</v>
      </c>
      <c r="C65" s="74"/>
      <c r="D65" s="74"/>
      <c r="E65" s="71" t="s">
        <v>31</v>
      </c>
      <c r="F65" s="71"/>
      <c r="G65" s="71"/>
      <c r="H65" s="71"/>
      <c r="I65" s="71"/>
      <c r="J65" s="71"/>
      <c r="K65" s="71"/>
      <c r="L65" s="71"/>
      <c r="M65" s="71"/>
      <c r="N65" s="71"/>
    </row>
    <row r="66" spans="1:14" s="2" customFormat="1" x14ac:dyDescent="0.25">
      <c r="A66" s="48"/>
      <c r="B66" s="73" t="s">
        <v>26</v>
      </c>
      <c r="C66" s="73"/>
      <c r="D66" s="73"/>
      <c r="E66" s="71" t="s">
        <v>32</v>
      </c>
      <c r="F66" s="71"/>
      <c r="G66" s="71"/>
      <c r="H66" s="71"/>
      <c r="I66" s="71"/>
      <c r="J66" s="71"/>
      <c r="K66" s="71"/>
      <c r="L66" s="71"/>
      <c r="M66" s="71"/>
      <c r="N66" s="71"/>
    </row>
    <row r="67" spans="1:14" s="2" customFormat="1" x14ac:dyDescent="0.25">
      <c r="A67" s="48"/>
      <c r="B67" s="73" t="s">
        <v>100</v>
      </c>
      <c r="C67" s="73"/>
      <c r="D67" s="73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2" customFormat="1" x14ac:dyDescent="0.25">
      <c r="A68" s="48"/>
      <c r="B68" s="73" t="s">
        <v>27</v>
      </c>
      <c r="C68" s="73"/>
      <c r="D68" s="73"/>
      <c r="E68" s="71" t="s">
        <v>101</v>
      </c>
      <c r="F68" s="71"/>
      <c r="G68" s="71"/>
      <c r="H68" s="71"/>
      <c r="I68" s="71"/>
      <c r="J68" s="71"/>
      <c r="K68" s="71"/>
      <c r="L68" s="71"/>
      <c r="M68" s="71"/>
      <c r="N68" s="71"/>
    </row>
    <row r="69" spans="1:14" s="2" customFormat="1" x14ac:dyDescent="0.25">
      <c r="A69" s="48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4" s="2" customFormat="1" ht="15.75" thickBot="1" x14ac:dyDescent="0.3">
      <c r="A70" s="48"/>
      <c r="B70" s="72" t="s">
        <v>33</v>
      </c>
      <c r="C70" s="72"/>
    </row>
    <row r="71" spans="1:14" s="2" customFormat="1" ht="51" x14ac:dyDescent="0.25">
      <c r="A71" s="48"/>
      <c r="B71" s="3" t="s">
        <v>6</v>
      </c>
      <c r="C71" s="4" t="s">
        <v>51</v>
      </c>
      <c r="D71" s="4" t="s">
        <v>7</v>
      </c>
      <c r="E71" s="4" t="s">
        <v>8</v>
      </c>
      <c r="F71" s="5" t="s">
        <v>9</v>
      </c>
      <c r="G71" s="5" t="s">
        <v>97</v>
      </c>
      <c r="H71" s="6" t="s">
        <v>10</v>
      </c>
      <c r="I71" s="6" t="s">
        <v>11</v>
      </c>
      <c r="J71" s="7" t="s">
        <v>12</v>
      </c>
      <c r="K71" s="7" t="s">
        <v>20</v>
      </c>
      <c r="L71" s="7" t="s">
        <v>13</v>
      </c>
      <c r="M71" s="7" t="s">
        <v>97</v>
      </c>
      <c r="N71" s="6" t="s">
        <v>28</v>
      </c>
    </row>
    <row r="72" spans="1:14" s="2" customFormat="1" x14ac:dyDescent="0.25">
      <c r="A72" s="48"/>
      <c r="B72" s="8">
        <v>0</v>
      </c>
      <c r="C72" s="9">
        <v>1</v>
      </c>
      <c r="D72" s="9">
        <v>2</v>
      </c>
      <c r="E72" s="9">
        <v>3</v>
      </c>
      <c r="F72" s="10">
        <v>4</v>
      </c>
      <c r="G72" s="10">
        <v>5</v>
      </c>
      <c r="H72" s="11" t="s">
        <v>98</v>
      </c>
      <c r="I72" s="11" t="s">
        <v>14</v>
      </c>
      <c r="J72" s="12">
        <v>8</v>
      </c>
      <c r="K72" s="12">
        <v>9</v>
      </c>
      <c r="L72" s="12">
        <v>10</v>
      </c>
      <c r="M72" s="12">
        <v>11</v>
      </c>
      <c r="N72" s="11" t="s">
        <v>99</v>
      </c>
    </row>
    <row r="73" spans="1:14" s="2" customFormat="1" x14ac:dyDescent="0.25">
      <c r="A73" s="48"/>
      <c r="B73" s="67" t="s">
        <v>37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s="2" customFormat="1" x14ac:dyDescent="0.25">
      <c r="A74" s="48"/>
      <c r="B74" s="18" t="s">
        <v>15</v>
      </c>
      <c r="C74" s="19" t="s">
        <v>34</v>
      </c>
      <c r="D74" s="20">
        <v>50</v>
      </c>
      <c r="E74" s="20" t="s">
        <v>19</v>
      </c>
      <c r="F74" s="20">
        <v>1.25</v>
      </c>
      <c r="G74" s="20">
        <v>9.5</v>
      </c>
      <c r="H74" s="21">
        <f>F74*1.095</f>
        <v>1.3687499999999999</v>
      </c>
      <c r="I74" s="21">
        <f xml:space="preserve"> (H74*D74)</f>
        <v>68.4375</v>
      </c>
      <c r="J74" s="20" t="s">
        <v>39</v>
      </c>
      <c r="K74" s="20" t="s">
        <v>40</v>
      </c>
      <c r="L74" s="20">
        <v>1.37</v>
      </c>
      <c r="M74" s="20">
        <v>9.5</v>
      </c>
      <c r="N74" s="21">
        <f t="shared" ref="N74:N76" si="14">L74*1.095</f>
        <v>1.5001500000000001</v>
      </c>
    </row>
    <row r="75" spans="1:14" s="2" customFormat="1" x14ac:dyDescent="0.25">
      <c r="A75" s="48"/>
      <c r="B75" s="18" t="s">
        <v>16</v>
      </c>
      <c r="C75" s="19" t="s">
        <v>35</v>
      </c>
      <c r="D75" s="20">
        <v>20</v>
      </c>
      <c r="E75" s="20" t="s">
        <v>18</v>
      </c>
      <c r="F75" s="20">
        <v>2.52</v>
      </c>
      <c r="G75" s="20">
        <v>9.5</v>
      </c>
      <c r="H75" s="21">
        <f t="shared" ref="H75:H76" si="15">F75*1.095</f>
        <v>2.7593999999999999</v>
      </c>
      <c r="I75" s="21">
        <f xml:space="preserve"> (H75*D75)</f>
        <v>55.187999999999995</v>
      </c>
      <c r="J75" s="20" t="s">
        <v>41</v>
      </c>
      <c r="K75" s="20" t="s">
        <v>44</v>
      </c>
      <c r="L75" s="20">
        <v>2.52</v>
      </c>
      <c r="M75" s="20">
        <v>9.5</v>
      </c>
      <c r="N75" s="21">
        <f t="shared" si="14"/>
        <v>2.7593999999999999</v>
      </c>
    </row>
    <row r="76" spans="1:14" s="2" customFormat="1" x14ac:dyDescent="0.25">
      <c r="A76" s="48"/>
      <c r="B76" s="18" t="s">
        <v>17</v>
      </c>
      <c r="C76" s="22" t="s">
        <v>36</v>
      </c>
      <c r="D76" s="20">
        <v>45</v>
      </c>
      <c r="E76" s="20" t="s">
        <v>38</v>
      </c>
      <c r="F76" s="20">
        <v>0.45</v>
      </c>
      <c r="G76" s="20">
        <v>9.5</v>
      </c>
      <c r="H76" s="21">
        <f t="shared" si="15"/>
        <v>0.49275000000000002</v>
      </c>
      <c r="I76" s="21">
        <f xml:space="preserve"> (H76*D76)</f>
        <v>22.173750000000002</v>
      </c>
      <c r="J76" s="20" t="s">
        <v>42</v>
      </c>
      <c r="K76" s="20" t="s">
        <v>43</v>
      </c>
      <c r="L76" s="20">
        <v>0.45</v>
      </c>
      <c r="M76" s="20">
        <v>9.5</v>
      </c>
      <c r="N76" s="21">
        <f t="shared" si="14"/>
        <v>0.49275000000000002</v>
      </c>
    </row>
    <row r="77" spans="1:14" s="34" customFormat="1" ht="21" customHeight="1" x14ac:dyDescent="0.25">
      <c r="A77" s="52"/>
      <c r="B77" s="30"/>
      <c r="C77" s="31" t="s">
        <v>45</v>
      </c>
      <c r="D77" s="16"/>
      <c r="E77" s="16"/>
      <c r="F77" s="16">
        <f>SUM(F74:F76)</f>
        <v>4.22</v>
      </c>
      <c r="G77" s="16"/>
      <c r="H77" s="32">
        <f>SUM(H74:H76)</f>
        <v>4.6208999999999998</v>
      </c>
      <c r="I77" s="32">
        <f>SUM(I74:I76)</f>
        <v>145.79925</v>
      </c>
      <c r="J77" s="16"/>
      <c r="K77" s="16"/>
      <c r="L77" s="16">
        <f>SUM(L74:L76)</f>
        <v>4.34</v>
      </c>
      <c r="M77" s="16"/>
      <c r="N77" s="33">
        <f>SUM(N74:N76)</f>
        <v>4.7523</v>
      </c>
    </row>
    <row r="78" spans="1:14" s="35" customFormat="1" x14ac:dyDescent="0.25">
      <c r="A78" s="53"/>
      <c r="B78" s="23"/>
      <c r="C78" s="23"/>
      <c r="D78" s="23"/>
      <c r="E78" s="69"/>
      <c r="F78" s="69"/>
      <c r="G78" s="69"/>
      <c r="H78" s="69"/>
      <c r="I78" s="69"/>
      <c r="J78" s="23"/>
      <c r="K78" s="23"/>
      <c r="L78" s="23"/>
      <c r="M78" s="23"/>
      <c r="N78" s="23"/>
    </row>
    <row r="79" spans="1:14" s="2" customFormat="1" x14ac:dyDescent="0.25">
      <c r="A79" s="48"/>
      <c r="B79" s="70" t="s">
        <v>46</v>
      </c>
      <c r="C79" s="70"/>
    </row>
    <row r="80" spans="1:14" x14ac:dyDescent="0.25">
      <c r="B80" s="64" t="s">
        <v>47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6"/>
    </row>
    <row r="81" spans="2:14" x14ac:dyDescent="0.25">
      <c r="B81" s="64" t="s">
        <v>48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6"/>
    </row>
    <row r="82" spans="2:14" x14ac:dyDescent="0.25">
      <c r="B82" s="64" t="s">
        <v>49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2:14" x14ac:dyDescent="0.25">
      <c r="B83" s="64" t="s">
        <v>50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6"/>
    </row>
    <row r="84" spans="2:14" x14ac:dyDescent="0.25">
      <c r="B84" s="89" t="s">
        <v>53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1"/>
    </row>
    <row r="85" spans="2:14" x14ac:dyDescent="0.25">
      <c r="B85" s="64" t="s">
        <v>54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6"/>
    </row>
    <row r="86" spans="2:14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x14ac:dyDescent="0.25">
      <c r="B87" s="92" t="s">
        <v>55</v>
      </c>
      <c r="C87" s="92"/>
      <c r="D87" s="92"/>
      <c r="E87" s="92"/>
      <c r="F87" s="92"/>
      <c r="G87" s="92"/>
      <c r="H87" s="92"/>
      <c r="I87" s="2"/>
      <c r="J87" s="2"/>
      <c r="K87" s="2"/>
      <c r="L87" s="2"/>
      <c r="M87" s="2"/>
      <c r="N87" s="2"/>
    </row>
    <row r="88" spans="2:14" x14ac:dyDescent="0.25">
      <c r="B88" s="89" t="s">
        <v>56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</row>
    <row r="89" spans="2:14" x14ac:dyDescent="0.25">
      <c r="B89" s="89" t="s">
        <v>79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1"/>
    </row>
    <row r="90" spans="2:14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25">
      <c r="B91" s="93" t="s">
        <v>57</v>
      </c>
      <c r="C91" s="93"/>
      <c r="D91" s="93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25">
      <c r="B92" s="74" t="s">
        <v>58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4" x14ac:dyDescent="0.25">
      <c r="B94" s="85"/>
      <c r="C94" s="85"/>
      <c r="D94" s="85"/>
      <c r="E94" s="85"/>
      <c r="F94" s="85"/>
      <c r="G94" s="85"/>
      <c r="H94" s="85"/>
      <c r="I94" s="85"/>
      <c r="J94" s="85"/>
      <c r="K94" s="85"/>
    </row>
    <row r="96" spans="2:14" x14ac:dyDescent="0.25">
      <c r="B96" s="86" t="s">
        <v>117</v>
      </c>
      <c r="C96" s="86"/>
      <c r="D96" s="86"/>
      <c r="E96" s="86"/>
      <c r="F96" s="36"/>
      <c r="G96" s="36"/>
      <c r="H96" s="87" t="s">
        <v>59</v>
      </c>
      <c r="I96" s="87"/>
      <c r="J96" s="87" t="s">
        <v>60</v>
      </c>
      <c r="K96" s="87"/>
      <c r="L96" s="87"/>
      <c r="M96" s="87"/>
      <c r="N96" s="87"/>
    </row>
  </sheetData>
  <sheetProtection algorithmName="SHA-512" hashValue="GECJzbS+chBjvC+aKNgEYSmuoXZxE9KucPX41YQvMXLZ386KSe1EeCdK6OmsvnWQgGw03z/CRqVix4+qRKPifQ==" saltValue="y6aAmFKMwPsMZZzVNlq7iA==" spinCount="100000" sheet="1" objects="1" scenarios="1"/>
  <mergeCells count="56">
    <mergeCell ref="E65:N65"/>
    <mergeCell ref="B94:K94"/>
    <mergeCell ref="B96:E96"/>
    <mergeCell ref="H96:I96"/>
    <mergeCell ref="B93:K93"/>
    <mergeCell ref="J96:N96"/>
    <mergeCell ref="B83:N83"/>
    <mergeCell ref="B84:N84"/>
    <mergeCell ref="B92:N92"/>
    <mergeCell ref="B85:N85"/>
    <mergeCell ref="B87:H87"/>
    <mergeCell ref="B88:N88"/>
    <mergeCell ref="B89:N89"/>
    <mergeCell ref="B91:D91"/>
    <mergeCell ref="B13:N13"/>
    <mergeCell ref="E61:N61"/>
    <mergeCell ref="E62:N62"/>
    <mergeCell ref="E63:N63"/>
    <mergeCell ref="E64:N64"/>
    <mergeCell ref="B62:D62"/>
    <mergeCell ref="B63:D63"/>
    <mergeCell ref="B24:N24"/>
    <mergeCell ref="B52:N52"/>
    <mergeCell ref="B61:D61"/>
    <mergeCell ref="B1:E1"/>
    <mergeCell ref="I1:L1"/>
    <mergeCell ref="B59:D59"/>
    <mergeCell ref="E59:H59"/>
    <mergeCell ref="E60:N60"/>
    <mergeCell ref="B2:E2"/>
    <mergeCell ref="I2:L2"/>
    <mergeCell ref="B3:E3"/>
    <mergeCell ref="I3:L3"/>
    <mergeCell ref="B4:E4"/>
    <mergeCell ref="I4:L4"/>
    <mergeCell ref="B5:E5"/>
    <mergeCell ref="I5:L5"/>
    <mergeCell ref="B6:E6"/>
    <mergeCell ref="I6:L6"/>
    <mergeCell ref="B60:D60"/>
    <mergeCell ref="A11:A13"/>
    <mergeCell ref="B82:N82"/>
    <mergeCell ref="B73:N73"/>
    <mergeCell ref="E78:I78"/>
    <mergeCell ref="B79:C79"/>
    <mergeCell ref="B80:N80"/>
    <mergeCell ref="B81:N81"/>
    <mergeCell ref="E66:N66"/>
    <mergeCell ref="E67:N67"/>
    <mergeCell ref="E68:N68"/>
    <mergeCell ref="B70:C70"/>
    <mergeCell ref="B68:D68"/>
    <mergeCell ref="B66:D66"/>
    <mergeCell ref="B67:D67"/>
    <mergeCell ref="B64:D64"/>
    <mergeCell ref="B65:D65"/>
  </mergeCells>
  <phoneticPr fontId="0" type="noConversion"/>
  <pageMargins left="0.23622047244094491" right="3.937007874015748E-2" top="0.55118110236220474" bottom="0.47244094488188981" header="0.31496062992125984" footer="0.31496062992125984"/>
  <pageSetup paperSize="9" scale="70" orientation="landscape" r:id="rId1"/>
  <headerFooter>
    <oddHeader>&amp;LK: ZAMRZNJENI IZDELKI IZ TESTA&amp;C1. 5. 2016 - 30. 4. 2017&amp;R&amp;N</oddHeader>
  </headerFooter>
  <rowBreaks count="2" manualBreakCount="2">
    <brk id="50" max="13" man="1"/>
    <brk id="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 ZAMRZNJENI IZDELKI IZ TESTA</vt:lpstr>
      <vt:lpstr>'K ZAMRZNJENI IZDELKI IZ TESTA'!Področje_tiskanja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2015-03-03T12:29:12Z</cp:lastPrinted>
  <dcterms:created xsi:type="dcterms:W3CDTF">2012-07-30T18:22:16Z</dcterms:created>
  <dcterms:modified xsi:type="dcterms:W3CDTF">2016-03-29T11:01:22Z</dcterms:modified>
</cp:coreProperties>
</file>